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rstegroup.sharepoint.com/sites/ATSTMKOffenlegung/Freigegebene Dokumente/Offenlegung/2025/202506/"/>
    </mc:Choice>
  </mc:AlternateContent>
  <xr:revisionPtr revIDLastSave="728" documentId="13_ncr:1_{35D46A74-850C-45E7-9C34-231FC79172B8}" xr6:coauthVersionLast="47" xr6:coauthVersionMax="47" xr10:uidLastSave="{16E994B6-9FD3-467D-A6F8-AA9537C118F9}"/>
  <bookViews>
    <workbookView xWindow="28680" yWindow="-120" windowWidth="29040" windowHeight="15990" tabRatio="737" activeTab="2" xr2:uid="{25E811DF-6502-49F3-876D-355407E29400}"/>
  </bookViews>
  <sheets>
    <sheet name="Deckblatt" sheetId="204" r:id="rId1"/>
    <sheet name="Ref Date" sheetId="196" state="hidden" r:id="rId2"/>
    <sheet name="Index" sheetId="205" r:id="rId3"/>
    <sheet name="EU OV1" sheetId="138" r:id="rId4"/>
    <sheet name="EU KM1" sheetId="139" r:id="rId5"/>
    <sheet name="EU CMS1" sheetId="210" r:id="rId6"/>
    <sheet name="EU CMS2" sheetId="211" r:id="rId7"/>
    <sheet name="EU CC1" sheetId="143" r:id="rId8"/>
    <sheet name="EU CC2" sheetId="144" r:id="rId9"/>
    <sheet name="EU CCyB1" sheetId="145" r:id="rId10"/>
    <sheet name="EU CCyB2" sheetId="146" r:id="rId11"/>
    <sheet name="EU LR1" sheetId="147" r:id="rId12"/>
    <sheet name="EU LR2" sheetId="148" r:id="rId13"/>
    <sheet name="EU LR3" sheetId="149" r:id="rId14"/>
    <sheet name="EU LIQ1" sheetId="208" r:id="rId15"/>
    <sheet name="EU LIQ2" sheetId="151" r:id="rId16"/>
    <sheet name="EU CR1" sheetId="152" r:id="rId17"/>
    <sheet name="EU CR1-A" sheetId="153" r:id="rId18"/>
    <sheet name="EU CR2" sheetId="154" r:id="rId19"/>
    <sheet name="EU CQ1" sheetId="156" r:id="rId20"/>
    <sheet name="EU CQ4" sheetId="159" r:id="rId21"/>
    <sheet name="EU CQ5" sheetId="160" r:id="rId22"/>
    <sheet name="EU CQ7" sheetId="161" r:id="rId23"/>
    <sheet name="EU CR3" sheetId="162" r:id="rId24"/>
    <sheet name="EU CR4" sheetId="163" r:id="rId25"/>
    <sheet name="EU CR7" sheetId="212" state="hidden" r:id="rId26"/>
    <sheet name="EU CR7-A" sheetId="167" r:id="rId27"/>
    <sheet name="EU CR8" sheetId="209" r:id="rId28"/>
    <sheet name="EU CR10 SL" sheetId="170" r:id="rId29"/>
    <sheet name="EU CR10 Equity" sheetId="171" r:id="rId30"/>
    <sheet name="EU CCR7" sheetId="216" state="hidden" r:id="rId31"/>
    <sheet name="EU MR2-B" sheetId="218" state="hidden" r:id="rId32"/>
    <sheet name="EU CVA4" sheetId="217" state="hidden" r:id="rId33"/>
    <sheet name="EU ILAC" sheetId="207" r:id="rId34"/>
  </sheets>
  <definedNames>
    <definedName name="_xlnm._FilterDatabase" localSheetId="8" hidden="1">'EU CC2'!$A$7:$E$34</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#REF!</definedName>
    <definedName name="Annual_rep">#REF!</definedName>
    <definedName name="AP">#REF!</definedName>
    <definedName name="App">#REF!</definedName>
    <definedName name="AQ">#REF!</definedName>
    <definedName name="ASSETS">#REF!</definedName>
    <definedName name="AT">#REF!</definedName>
    <definedName name="BankType">#REF!</definedName>
    <definedName name="BAS">#REF!</definedName>
    <definedName name="Basel">#REF!</definedName>
    <definedName name="Basel12">#REF!</definedName>
    <definedName name="BB_1">#REF!</definedName>
    <definedName name="BT">#REF!</definedName>
    <definedName name="CA_fin_liabilities">#REF!</definedName>
    <definedName name="Calc_method">#REF!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#REF!</definedName>
    <definedName name="COI">#REF!</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#REF!</definedName>
    <definedName name="CQS">#REF!</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#REF!</definedName>
    <definedName name="dfd">#REF!</definedName>
    <definedName name="Diff_new">#REF!</definedName>
    <definedName name="Diff_table">#REF!</definedName>
    <definedName name="DimensionsNames">#REF!</definedName>
    <definedName name="DPD_cou">#REF!</definedName>
    <definedName name="DPD_EC">#REF!</definedName>
    <definedName name="_xlnm.Print_Area" localSheetId="0">Deckblatt!$A$1:$M$39</definedName>
    <definedName name="dsa">#REF!</definedName>
    <definedName name="e_438">#REF!</definedName>
    <definedName name="EA_1">#REF!</definedName>
    <definedName name="EA_2">#REF!</definedName>
    <definedName name="EA_3">#REF!</definedName>
    <definedName name="EAD_country_442d2">#REF!</definedName>
    <definedName name="edc">#REF!</definedName>
    <definedName name="Enc_2">#REF!</definedName>
    <definedName name="Encumb_lia">#REF!</definedName>
    <definedName name="Encumbered">#REF!</definedName>
    <definedName name="Equity">#REF!</definedName>
    <definedName name="equty">#REF!</definedName>
    <definedName name="ER">#REF!</definedName>
    <definedName name="ESG_2_CC">#REF!</definedName>
    <definedName name="EU_AE1">#REF!</definedName>
    <definedName name="EU_AE2">#REF!</definedName>
    <definedName name="EU_AE3">#REF!</definedName>
    <definedName name="EU_CC1">#REF!</definedName>
    <definedName name="EU_CC2">#REF!</definedName>
    <definedName name="EU_CCR1">#REF!</definedName>
    <definedName name="EU_CCR2">#REF!</definedName>
    <definedName name="EU_CCR3">#REF!</definedName>
    <definedName name="EU_CCR4_A0400">#REF!</definedName>
    <definedName name="EU_CCR4_F0100">#REF!</definedName>
    <definedName name="EU_CCR4_F0200">#REF!</definedName>
    <definedName name="EU_CCR4_F0300">#REF!</definedName>
    <definedName name="EU_CCR5">#REF!</definedName>
    <definedName name="EU_CCR6">#REF!</definedName>
    <definedName name="EU_CCR8">#REF!</definedName>
    <definedName name="EU_CCyB1">#REF!</definedName>
    <definedName name="EU_CCyB2">#REF!</definedName>
    <definedName name="EU_CQ1">#REF!</definedName>
    <definedName name="EU_CQ3">#REF!</definedName>
    <definedName name="EU_CQ4">#REF!</definedName>
    <definedName name="EU_CQ5">#REF!</definedName>
    <definedName name="EU_CQ7">#REF!</definedName>
    <definedName name="EU_CR1">#REF!</definedName>
    <definedName name="EU_CR1_A">#REF!</definedName>
    <definedName name="EU_CR10.1">#REF!</definedName>
    <definedName name="EU_CR10.2">#REF!</definedName>
    <definedName name="EU_CR10.5">#REF!</definedName>
    <definedName name="EU_CR2">#REF!</definedName>
    <definedName name="EU_CR3">#REF!</definedName>
    <definedName name="EU_CR4">#REF!</definedName>
    <definedName name="EU_CR5">#REF!</definedName>
    <definedName name="EU_CR6_A">#REF!</definedName>
    <definedName name="EU_CR6_A0402">#REF!</definedName>
    <definedName name="EU_CR6_A0404">#REF!</definedName>
    <definedName name="EU_CR6_A0406">#REF!</definedName>
    <definedName name="EU_CR6_A0408">#REF!</definedName>
    <definedName name="EU_CR6_F0100">#REF!</definedName>
    <definedName name="EU_CR6_F0200">#REF!</definedName>
    <definedName name="EU_CR6_F0301">#REF!</definedName>
    <definedName name="EU_CR6_F0304">#REF!</definedName>
    <definedName name="EU_CR7_A_A_IRB">#REF!</definedName>
    <definedName name="EU_CR7_A_F_IRB">#REF!</definedName>
    <definedName name="EU_CR8">#REF!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1">#REF!</definedName>
    <definedName name="EU_ESG_TEMP10">#REF!</definedName>
    <definedName name="EU_ESG_TEMP2">#REF!</definedName>
    <definedName name="EU_ESG_TEMP3">#REF!</definedName>
    <definedName name="EU_ESG_TEMP4">#REF!</definedName>
    <definedName name="EU_ESG_TEMP5">#REF!</definedName>
    <definedName name="EU_ESG_TEMP5_AT">#REF!</definedName>
    <definedName name="EU_ESG_TEMP5_CZ">#REF!</definedName>
    <definedName name="EU_ESG_TEMP5_HR">#REF!</definedName>
    <definedName name="EU_ESG_TEMP5_HU">#REF!</definedName>
    <definedName name="EU_ESG_TEMP5_REST">#REF!</definedName>
    <definedName name="EU_ESG_TEMP5_RO">#REF!</definedName>
    <definedName name="EU_ESG_TEMP5_SB">#REF!</definedName>
    <definedName name="EU_ESG_TEMP5_SK">#REF!</definedName>
    <definedName name="EU_ESG_TEMP5_SL">#REF!</definedName>
    <definedName name="EU_ESG_TEMP6">#REF!</definedName>
    <definedName name="EU_ESG_TEMP7">#REF!</definedName>
    <definedName name="EU_ESG_TEMP8">#REF!</definedName>
    <definedName name="EU_ESG_TEMP8_I.">#REF!</definedName>
    <definedName name="EU_ESG_TEMP8_II.">#REF!</definedName>
    <definedName name="EU_ESG_TEMP9.1">#REF!</definedName>
    <definedName name="EU_ESG_TEMP9.2">#REF!</definedName>
    <definedName name="EU_ESG_TEMP9.3">#REF!</definedName>
    <definedName name="EU_INS">#REF!</definedName>
    <definedName name="EU_INS1">#REF!</definedName>
    <definedName name="EU_INV">#REF!</definedName>
    <definedName name="EU_IRRBB1">#REF!</definedName>
    <definedName name="EU_LI1">#REF!</definedName>
    <definedName name="EU_LI1_Assets">#REF!</definedName>
    <definedName name="EU_LI1_Liabilities">#REF!</definedName>
    <definedName name="EU_LI2">#REF!</definedName>
    <definedName name="EU_LIQ1">#REF!</definedName>
    <definedName name="EU_LIQ2">#REF!</definedName>
    <definedName name="EU_LR1">#REF!</definedName>
    <definedName name="EU_LR2">#REF!</definedName>
    <definedName name="EU_LR3">#REF!</definedName>
    <definedName name="EU_MR1">#REF!</definedName>
    <definedName name="EU_MR2_A">#REF!</definedName>
    <definedName name="EU_MR2_B">#REF!</definedName>
    <definedName name="EU_MR3">#REF!</definedName>
    <definedName name="EU_MR4">"Picture 1"</definedName>
    <definedName name="EU_OR1">#REF!</definedName>
    <definedName name="EU_PV1">#REF!</definedName>
    <definedName name="EU_SEC1">#REF!</definedName>
    <definedName name="EU_SEC3">#REF!</definedName>
    <definedName name="EU_SEC4">#REF!</definedName>
    <definedName name="EU_SEC5">#REF!</definedName>
    <definedName name="F_438">#REF!</definedName>
    <definedName name="Fair_values">#REF!</definedName>
    <definedName name="fdsg">#REF!</definedName>
    <definedName name="FI_add">#REF!</definedName>
    <definedName name="Frequency">#REF!</definedName>
    <definedName name="GA">#REF!</definedName>
    <definedName name="GandL">#REF!</definedName>
    <definedName name="Gap_RV">#REF!</definedName>
    <definedName name="Group">#REF!</definedName>
    <definedName name="Group2">#REF!</definedName>
    <definedName name="ho">#REF!</definedName>
    <definedName name="IM">#REF!</definedName>
    <definedName name="Industry_442e">#REF!</definedName>
    <definedName name="Industry_LLP">#REF!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CR">#REF!</definedName>
    <definedName name="LGD">#REF!</definedName>
    <definedName name="LIABILITIES_EQUITY">#REF!</definedName>
    <definedName name="ll">#REF!</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V1RWA">#REF!</definedName>
    <definedName name="page_2">#REF!</definedName>
    <definedName name="PARA">#REF!</definedName>
    <definedName name="PAst_due_442g">#REF!</definedName>
    <definedName name="PCT">#REF!</definedName>
    <definedName name="PD">#REF!</definedName>
    <definedName name="PD_BT">#REF!</definedName>
    <definedName name="PD_scale">#REF!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#REF!</definedName>
    <definedName name="risk">#REF!</definedName>
    <definedName name="RP">#REF!</definedName>
    <definedName name="rrr">#REF!</definedName>
    <definedName name="RSP">#REF!</definedName>
    <definedName name="RT">#REF!</definedName>
    <definedName name="RTT">#REF!</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EBOE">#REF!</definedName>
    <definedName name="Secu_RWA">#REF!</definedName>
    <definedName name="SECU_SLSP">#REF!</definedName>
    <definedName name="SL_slotting">#REF!</definedName>
    <definedName name="ST">#REF!</definedName>
    <definedName name="T_58">#REF!</definedName>
    <definedName name="T67_exp_securitisation">#REF!</definedName>
    <definedName name="TA">#REF!</definedName>
    <definedName name="Table_1">#REF!</definedName>
    <definedName name="Table_13_RBCC">#REF!</definedName>
    <definedName name="Table_14">#REF!</definedName>
    <definedName name="Table_15">#REF!</definedName>
    <definedName name="Table_16">#REF!</definedName>
    <definedName name="Table_2">#REF!</definedName>
    <definedName name="Table_3">#REF!,#REF!</definedName>
    <definedName name="Table_3_RAS">#REF!</definedName>
    <definedName name="Table_31">#REF!</definedName>
    <definedName name="Table_35">#REF!</definedName>
    <definedName name="Table_4">#REF!,#REF!</definedName>
    <definedName name="Table_44">#REF!</definedName>
    <definedName name="Table_45">#REF!</definedName>
    <definedName name="tb_2">#REF!</definedName>
    <definedName name="tb_3">#REF!</definedName>
    <definedName name="tb_4">#REF!</definedName>
    <definedName name="TB_4_final">#REF!</definedName>
    <definedName name="TD">#REF!</definedName>
    <definedName name="TI">#REF!</definedName>
    <definedName name="TPU">#REF!</definedName>
    <definedName name="Tranche">#REF!</definedName>
    <definedName name="Tranche_2">#REF!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VAR">#REF!</definedName>
    <definedName name="write_off">#REF!</definedName>
    <definedName name="XBRL">#REF!</definedName>
    <definedName name="XX">#REF!</definedName>
    <definedName name="YesNo">#REF!</definedName>
    <definedName name="YesNoBasel2">#REF!</definedName>
    <definedName name="YesNoNA">#REF!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71" l="1"/>
  <c r="E13" i="171"/>
  <c r="C13" i="171"/>
  <c r="B13" i="171"/>
  <c r="G13" i="171" l="1"/>
  <c r="C9" i="154" l="1"/>
  <c r="B8" i="209" l="1"/>
  <c r="C10" i="143" l="1"/>
  <c r="G16" i="210"/>
  <c r="F16" i="210"/>
  <c r="E16" i="210"/>
  <c r="D16" i="210"/>
  <c r="C16" i="210"/>
  <c r="D53" i="144" l="1"/>
  <c r="A2" i="212"/>
  <c r="A2" i="216"/>
  <c r="A2" i="217"/>
  <c r="A2" i="218"/>
  <c r="C7" i="139" l="1"/>
  <c r="D7" i="139"/>
  <c r="E7" i="139" s="1"/>
  <c r="F7" i="139" s="1"/>
  <c r="G7" i="139" s="1"/>
  <c r="D66" i="144" l="1"/>
  <c r="C66" i="144"/>
  <c r="C53" i="144"/>
  <c r="D34" i="144"/>
  <c r="C34" i="144"/>
  <c r="C67" i="144" l="1"/>
  <c r="D67" i="144"/>
  <c r="C2" i="196" l="1"/>
  <c r="C9" i="208" s="1"/>
  <c r="D9" i="208" s="1"/>
  <c r="H9" i="208" s="1"/>
  <c r="F9" i="208" l="1"/>
  <c r="J9" i="208" s="1"/>
  <c r="G9" i="208"/>
  <c r="E9" i="208"/>
  <c r="I9" i="208" s="1"/>
  <c r="B29" i="204"/>
  <c r="B28" i="204"/>
  <c r="B27" i="204"/>
  <c r="B26" i="204"/>
  <c r="B25" i="204"/>
  <c r="B24" i="204"/>
  <c r="B23" i="204"/>
  <c r="B22" i="204"/>
  <c r="B21" i="204"/>
  <c r="B20" i="204"/>
  <c r="B19" i="204"/>
  <c r="A11" i="144"/>
  <c r="A12" i="144" s="1"/>
  <c r="A13" i="144" s="1"/>
  <c r="A14" i="144" s="1"/>
  <c r="A15" i="144" s="1"/>
  <c r="A16" i="144" s="1"/>
  <c r="A17" i="144" s="1"/>
  <c r="A18" i="144" s="1"/>
  <c r="A19" i="144" s="1"/>
  <c r="A20" i="144" s="1"/>
  <c r="A21" i="144" s="1"/>
  <c r="A22" i="144" s="1"/>
  <c r="A23" i="144" s="1"/>
  <c r="A24" i="144" s="1"/>
  <c r="A25" i="144" s="1"/>
  <c r="A26" i="144" s="1"/>
  <c r="A27" i="144" s="1"/>
  <c r="A28" i="144" s="1"/>
  <c r="A29" i="144" s="1"/>
  <c r="A30" i="144" s="1"/>
  <c r="A31" i="144" s="1"/>
  <c r="A32" i="144" s="1"/>
  <c r="A33" i="144" s="1"/>
  <c r="A34" i="144" s="1"/>
  <c r="D14" i="162"/>
  <c r="C14" i="162"/>
  <c r="D5" i="196" l="1"/>
  <c r="C8" i="144" l="1"/>
  <c r="D8" i="144" s="1"/>
  <c r="C4" i="196" l="1"/>
  <c r="D4" i="196" s="1"/>
  <c r="B8" i="154" s="1"/>
  <c r="C3" i="196"/>
  <c r="D3" i="196" s="1"/>
  <c r="D2" i="196"/>
  <c r="B16" i="209" l="1"/>
  <c r="C8" i="138"/>
  <c r="B13" i="154"/>
  <c r="C8" i="148"/>
  <c r="D8" i="148"/>
  <c r="E8" i="138" l="1"/>
  <c r="D8" i="138"/>
</calcChain>
</file>

<file path=xl/sharedStrings.xml><?xml version="1.0" encoding="utf-8"?>
<sst xmlns="http://schemas.openxmlformats.org/spreadsheetml/2006/main" count="2206" uniqueCount="1384">
  <si>
    <r>
      <rPr>
        <b/>
        <sz val="18"/>
        <color theme="3" tint="-0.499984740745262"/>
        <rFont val="Inter"/>
      </rPr>
      <t>Säule 3 Offenlegungsbericht</t>
    </r>
    <r>
      <rPr>
        <b/>
        <sz val="10"/>
        <color theme="3" tint="-0.499984740745262"/>
        <rFont val="Inter"/>
      </rPr>
      <t xml:space="preserve">
gemäß
Teil 8 der Kapitaladäquanzverordnung (Verordnung (EU) Nr. 575/2013 – CRR)
Durchführungsverordnung (EU) 2024/3172 (EBA Pillar 3 ITS)
Durchführungsverordnung (EU) 2021/763 zur Festlegung technischer Durchführungsstandards 
im Hinblick auf die Offenlegung der Mindestanforderung an Eigenmittel 
und berücksichtigungsfähige Verbindlichkeiten</t>
    </r>
  </si>
  <si>
    <t>Stichtag:</t>
  </si>
  <si>
    <t>Inhaltsverzeichnis</t>
  </si>
  <si>
    <t>Übersicht und Links zu allen Offenlegungsinformationen nach den unten aufgeführten Kapiteln:</t>
  </si>
  <si>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</si>
  <si>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Halbjahr wurde seitens Bereichsleitung Strategisches Risikomanagement bestätigt.</t>
  </si>
  <si>
    <t>Ref date</t>
  </si>
  <si>
    <t>Jän</t>
  </si>
  <si>
    <t>Previous quarter</t>
  </si>
  <si>
    <t>Feb</t>
  </si>
  <si>
    <t>Previous half-year</t>
  </si>
  <si>
    <t>Mär</t>
  </si>
  <si>
    <t>Previous year-end</t>
  </si>
  <si>
    <t>Apr</t>
  </si>
  <si>
    <t>Mai</t>
  </si>
  <si>
    <t>Jun</t>
  </si>
  <si>
    <t>Jul</t>
  </si>
  <si>
    <t>Aug</t>
  </si>
  <si>
    <t>Sep</t>
  </si>
  <si>
    <t>Okt</t>
  </si>
  <si>
    <t>Nov</t>
  </si>
  <si>
    <t>Dez</t>
  </si>
  <si>
    <t>Offenlegung von Schlüsselparametern und Übersicht über die risikogewichteten Positionsbeträge</t>
  </si>
  <si>
    <t>CRR refference:</t>
  </si>
  <si>
    <t>EU OV1</t>
  </si>
  <si>
    <t>Übersicht über die Gesamtrisikobeträge</t>
  </si>
  <si>
    <t>Artikel 438 (d)</t>
  </si>
  <si>
    <t>EU KM1</t>
  </si>
  <si>
    <t>Schlüsselparameter</t>
  </si>
  <si>
    <t>Artikel 447 (a) to (g) and Artikel 438 (b)</t>
  </si>
  <si>
    <t>EU CMS1</t>
  </si>
  <si>
    <t>Meldebogen EU CMS1 – Vergleich der modellierten und standardisierten risikogewichteten Positionsbeträge auf Risikoeben</t>
  </si>
  <si>
    <t>Article 438 (da)</t>
  </si>
  <si>
    <t>EU CMS2</t>
  </si>
  <si>
    <t>Meldebogen EU CMS2 – Vergleich der modellierten und standardisierten risikogewichteten Positionsbeträge für das
Kreditrisiko auf Ebene der Anlageklassen</t>
  </si>
  <si>
    <t>Offenlegung von Eigenmitteln</t>
  </si>
  <si>
    <t>EU CC1</t>
  </si>
  <si>
    <t>Zusammensetzung der aufsichtsrechtlichen Eigenmittel</t>
  </si>
  <si>
    <t>Artikel 437 (a)</t>
  </si>
  <si>
    <t>EU CC2</t>
  </si>
  <si>
    <t>Abstimmung der aufsichtsrechtlichen Eigenmittel mit der in den geprüften Abschlüssen enthaltenen Bilanz</t>
  </si>
  <si>
    <t>Offenlegung von antizyklischen Kapitalpuffern</t>
  </si>
  <si>
    <t>EU CCyB1</t>
  </si>
  <si>
    <t>Geografische Verteilung der für die Berechnung des antizyklischen Kapitalpuffers wesentlichen Kreditrisikopositionen</t>
  </si>
  <si>
    <t>Artikel 440 (a)</t>
  </si>
  <si>
    <t>EU CCyB2</t>
  </si>
  <si>
    <t>Höhe des institutsspezifischen antizyklischen Kapitalpuffers</t>
  </si>
  <si>
    <t>Artikel 440 (b)</t>
  </si>
  <si>
    <t>Offenlegung der Verschuldungsquote</t>
  </si>
  <si>
    <t>EU LR1</t>
  </si>
  <si>
    <t>LRSum – Summarische Abstimmung zwischen bilanzierten Aktiva und Risikopositionen für die Verschuldungsquote</t>
  </si>
  <si>
    <t>Artikel 451(1) (b)</t>
  </si>
  <si>
    <t>EU LR2</t>
  </si>
  <si>
    <t>LRCom – Einheitliche Offenlegung der Verschuldungsquote</t>
  </si>
  <si>
    <t>Artikel 451(1) (a) and Artikel 451(1) (b)</t>
  </si>
  <si>
    <t>EU LR3</t>
  </si>
  <si>
    <t>LRSpl – Aufgliederung der bilanzwirksamen Risikopositionen (ohne Derivate, SFTs und ausgenommene Risikopositionen)</t>
  </si>
  <si>
    <t>Offenlegung der Kreditqualität</t>
  </si>
  <si>
    <t>EU CR1</t>
  </si>
  <si>
    <t>Vertragsgemäß bediente und notleidende Risikopositionen und damit verbundene Rückstellungen</t>
  </si>
  <si>
    <t>Artikel 442 (c) and Artikel 442 (f)</t>
  </si>
  <si>
    <t>EU CR1-A</t>
  </si>
  <si>
    <t>Restlaufzeit von Risikopositionen</t>
  </si>
  <si>
    <t>Artikel 442 (g)</t>
  </si>
  <si>
    <t>EU CR2</t>
  </si>
  <si>
    <t>Veränderung des Bestands notleidender Darlehen und Kredite</t>
  </si>
  <si>
    <t>Artikel 442 (f)</t>
  </si>
  <si>
    <t>EU CQ1</t>
  </si>
  <si>
    <t>Kreditqualität gestundeter Risikopositionen</t>
  </si>
  <si>
    <t xml:space="preserve">Artikel 442 (c) </t>
  </si>
  <si>
    <t>EU CQ4</t>
  </si>
  <si>
    <t>Qualität notleidender Risikopositionen nach geografischem Gebiet </t>
  </si>
  <si>
    <t>Artikel 442 (c) and Artikel 442 (e)</t>
  </si>
  <si>
    <t>EU CQ5</t>
  </si>
  <si>
    <t>Kreditqualität von Darlehen und Kredite an nichtfinanzielle Kapitalgesellschaften nach Wirtschaftszweig</t>
  </si>
  <si>
    <t xml:space="preserve">EU CQ7 </t>
  </si>
  <si>
    <t xml:space="preserve">Durch Inbesitznahme und Vollstreckungsverfahren erlangte Sicherheiten </t>
  </si>
  <si>
    <t>Offenlegung der Verwendung von Kreditrisikominderungstechniken</t>
  </si>
  <si>
    <t>EU CR3</t>
  </si>
  <si>
    <t>Übersicht über Kreditrisikominderungstechniken:  Offenlegung der Verwendung von Kreditrisikominderungstechniken</t>
  </si>
  <si>
    <t>Artikel 453 (f)</t>
  </si>
  <si>
    <t>Offenlegung der Verwendung des Standardansatzes</t>
  </si>
  <si>
    <t>EU CR4</t>
  </si>
  <si>
    <t>Standardansatz – Kreditrisiko und Wirkung der Kreditrisikominderung</t>
  </si>
  <si>
    <t>Artikel 453 (g), Artikel 453 (h), Artikel 453 (i)</t>
  </si>
  <si>
    <t>Offenlegung der Anwendung des IRB-Ansatzes auf Kreditrisiken</t>
  </si>
  <si>
    <t>EU CR7</t>
  </si>
  <si>
    <r>
      <t xml:space="preserve">IRB-Ansatz – Auswirkungen von als Kreditrisikominderungstechniken genutzten Kreditderivaten auf den RWEA </t>
    </r>
    <r>
      <rPr>
        <i/>
        <sz val="7"/>
        <rFont val="Inter"/>
      </rPr>
      <t>- nicht anwendbar</t>
    </r>
  </si>
  <si>
    <t>Artikel 453 (j) - Nicht anwendbar da im Steiermärkische Sparkasse-Konzern keine Kreditderivate als Kreditrisikominderungstechnik verwendet werden.</t>
  </si>
  <si>
    <t>EU CR7-A - A-IRB</t>
  </si>
  <si>
    <t>A-IRB-Ansatz – Offenlegung des Rückgriffs auf CRM-Techniken</t>
  </si>
  <si>
    <t xml:space="preserve">Artikel 453 (g) </t>
  </si>
  <si>
    <t>EU CR7-A - F-IRB</t>
  </si>
  <si>
    <t>F-IRB-Ansatz – Offenlegung des Rückgriffs auf CRM-Techniken</t>
  </si>
  <si>
    <t>EU CR8</t>
  </si>
  <si>
    <t xml:space="preserve">RWEA-Flussrechnung der Kreditrisiken gemäß IRB-Ansatz </t>
  </si>
  <si>
    <t xml:space="preserve">Article 438 (h) </t>
  </si>
  <si>
    <t>Offenlegung von Spezialfinanzierungs- und Beteiligungspositionen nach dem einfachen Risikogewichtungsansatz</t>
  </si>
  <si>
    <t>EU CR10 SL</t>
  </si>
  <si>
    <t>Spezialfinanzierungen nach dem einfachen Risikogewichtungsansatz</t>
  </si>
  <si>
    <t xml:space="preserve">Artikel 438  (e) </t>
  </si>
  <si>
    <t>EU CR10 Equity</t>
  </si>
  <si>
    <t>Beteiligungspositionen nach dem einfachen Risikogewichtungsansatz</t>
  </si>
  <si>
    <t>Offenlegung des Gegenparteiausfallrisikos</t>
  </si>
  <si>
    <t>EU CCR7</t>
  </si>
  <si>
    <r>
      <t>RWEA-Flussrechnungen von CCR-Risikopositionen nach der IMM</t>
    </r>
    <r>
      <rPr>
        <i/>
        <sz val="7"/>
        <rFont val="Inter"/>
      </rPr>
      <t xml:space="preserve"> - nicht anwendbar</t>
    </r>
  </si>
  <si>
    <t>Artikel 438 (h) - Nicht anwendbar da in der Steiermärkische Sparkasse-Konzern das "Internal Model Method (IMM)" für CCR-Risikopositionen nicht verwendet wird.</t>
  </si>
  <si>
    <t>Offenlegung der Verwendung interner Modelle für das Marktrisiko</t>
  </si>
  <si>
    <t>EU MR2-B</t>
  </si>
  <si>
    <r>
      <t>RWEA-Flussrechnung der Marktrisiken bei dem auf internen Modellen basierenden Ansatz (IMA)</t>
    </r>
    <r>
      <rPr>
        <i/>
        <sz val="7"/>
        <rFont val="Inter"/>
      </rPr>
      <t xml:space="preserve"> - nicht anwendbar</t>
    </r>
  </si>
  <si>
    <t>Artikel 438 (h) - Nicht anwendbar da in der Steiermärkische Sparkasse-Konzern der IMA für das Marktrisiko nicht verwendet wird.</t>
  </si>
  <si>
    <t>Offenlegung von Liquiditätsanforderungen</t>
  </si>
  <si>
    <t>EU LIQ1 incl. LIQB</t>
  </si>
  <si>
    <t>Quantitative Angaben zur LCR</t>
  </si>
  <si>
    <t>Article 451a(2)</t>
  </si>
  <si>
    <t>EU LIQ2</t>
  </si>
  <si>
    <t xml:space="preserve">Strukturelle Liquiditätsquote </t>
  </si>
  <si>
    <t>Artikel 451a(3)</t>
  </si>
  <si>
    <t>EU CVA4</t>
  </si>
  <si>
    <r>
      <t>RWEA-Flussrechnung des Risikos einer Anpassung der Kreditbewertung nach dem Standardansatz (SA)</t>
    </r>
    <r>
      <rPr>
        <i/>
        <sz val="7"/>
        <rFont val="Inter"/>
      </rPr>
      <t xml:space="preserve"> - nicht anwendbar</t>
    </r>
  </si>
  <si>
    <t>Artikel 438 (d) und (h) - Nicht anwendbar da der Steiermärkische Sparkasse-Konzern den vereinfachten Basisansatz für CVA verwendet</t>
  </si>
  <si>
    <t>Offenlegung von Eigenmitteln und berücksichtigungsfähigen Verbindlichkeiten (MREL)</t>
  </si>
  <si>
    <t>EU iLAC</t>
  </si>
  <si>
    <t>Interne Verlustabsorptionsfähigkeit: interne MREL und, falls zutreffend, Anforderung an Eigenmittel und berücksichtigungsfähige Verbindlichkeiten für Nicht- EU-G-SRI</t>
  </si>
  <si>
    <t>&lt;- zurück</t>
  </si>
  <si>
    <t>EU OV1 – Übersicht über die Gesamtrisikobeträge</t>
  </si>
  <si>
    <t>in EUR Mio.</t>
  </si>
  <si>
    <t>Gesamtrisikobetrag (TREA)</t>
  </si>
  <si>
    <t>Eigenmittel-anforderungen insgesamt</t>
  </si>
  <si>
    <t>a</t>
  </si>
  <si>
    <t>b</t>
  </si>
  <si>
    <t>c</t>
  </si>
  <si>
    <t>1</t>
  </si>
  <si>
    <t>Kreditrisiko (ohne Gegenparteiausfallrisiko)</t>
  </si>
  <si>
    <t>2</t>
  </si>
  <si>
    <t xml:space="preserve">Davon: Standardansatz </t>
  </si>
  <si>
    <t>3</t>
  </si>
  <si>
    <t xml:space="preserve">Davon: IRB-Basisansatz (F-IRB) </t>
  </si>
  <si>
    <t>4</t>
  </si>
  <si>
    <t>Davon: Slotting-Ansatz</t>
  </si>
  <si>
    <t>EU 4a</t>
  </si>
  <si>
    <t>Davon: Beteiligungspositionen nach dem einfachen Risikogewichtungsansatz</t>
  </si>
  <si>
    <t>5</t>
  </si>
  <si>
    <t xml:space="preserve">Davon: Fortgeschrittener IRB-Ansatz (A-IRB) </t>
  </si>
  <si>
    <t>6</t>
  </si>
  <si>
    <t xml:space="preserve">Gegenparteiausfallrisiko – CCR </t>
  </si>
  <si>
    <t>7</t>
  </si>
  <si>
    <t>8</t>
  </si>
  <si>
    <t>Davon: Auf einem internen Modell beruhende Methode (IMM)</t>
  </si>
  <si>
    <t>EU 8a</t>
  </si>
  <si>
    <t>Davon: Risikopositionen gegenüber einer CCP</t>
  </si>
  <si>
    <t>9</t>
  </si>
  <si>
    <t>Davon: Sonstiges CCR</t>
  </si>
  <si>
    <t>10</t>
  </si>
  <si>
    <t xml:space="preserve"> Risikos einer Anpassung der Kreditbewertung – CVA-Risiko</t>
  </si>
  <si>
    <t>EU 10a</t>
  </si>
  <si>
    <t>Davon: Standardansatz (SA)</t>
  </si>
  <si>
    <t>EU 10b</t>
  </si>
  <si>
    <t>Davon: Basisansatz (F-BA und R-BA)</t>
  </si>
  <si>
    <t>EU 10c</t>
  </si>
  <si>
    <t>Davon: Vereinfachter Ansatz</t>
  </si>
  <si>
    <t>11</t>
  </si>
  <si>
    <t>Entfällt</t>
  </si>
  <si>
    <t>12</t>
  </si>
  <si>
    <t>13</t>
  </si>
  <si>
    <t>14</t>
  </si>
  <si>
    <t>15</t>
  </si>
  <si>
    <t xml:space="preserve">Abwicklungsrisiko </t>
  </si>
  <si>
    <t>16</t>
  </si>
  <si>
    <t>Verbriefungspositionen im Anlagebuch (nach Anwendung der Obergrenze)</t>
  </si>
  <si>
    <t>17</t>
  </si>
  <si>
    <t xml:space="preserve">Davon: SEC-IRBA </t>
  </si>
  <si>
    <t>18</t>
  </si>
  <si>
    <t>Davon: SEC-ERBA (einschl. IAA)</t>
  </si>
  <si>
    <t>19</t>
  </si>
  <si>
    <t xml:space="preserve">Davon: SEC-SA </t>
  </si>
  <si>
    <t>EU 19a</t>
  </si>
  <si>
    <t>Davon: 1250 % / Abzug</t>
  </si>
  <si>
    <t>20</t>
  </si>
  <si>
    <t>Positions-, Währungs- und Warenpositionsrisiken (Marktrisiko)</t>
  </si>
  <si>
    <t>21</t>
  </si>
  <si>
    <t>Davon: Alternativer Standardansatz (A-SA)</t>
  </si>
  <si>
    <t>EU 21a</t>
  </si>
  <si>
    <t>Davon: Vereinfachter Standardansatz (S-SA)</t>
  </si>
  <si>
    <t>22</t>
  </si>
  <si>
    <t>Davon: Alternativer auf einem internen Modell beruhender Ansatz (A-IMA)</t>
  </si>
  <si>
    <t>EU 22a</t>
  </si>
  <si>
    <t>Großkredite</t>
  </si>
  <si>
    <t>Reklassifizierungen zwischen Handels- und Anlagebüchern</t>
  </si>
  <si>
    <t xml:space="preserve">Operationelles Risiko </t>
  </si>
  <si>
    <t>EU 24a</t>
  </si>
  <si>
    <t>Risikopositionen in Kryptowerten</t>
  </si>
  <si>
    <t>25</t>
  </si>
  <si>
    <t>Beträge unter den Abzugsschwellenwerten
(mit einem Risikogewicht von 250 %)</t>
  </si>
  <si>
    <t>26</t>
  </si>
  <si>
    <t>Angewandter Output-Floor (in %)</t>
  </si>
  <si>
    <t>27</t>
  </si>
  <si>
    <t>Floor-Anpassung (vor Anwendung der vorläufigen Obergrenze)</t>
  </si>
  <si>
    <t>28</t>
  </si>
  <si>
    <t>Floor-Anpassung (nach Anwendung der vorläufigen Obergrenze)</t>
  </si>
  <si>
    <t>29</t>
  </si>
  <si>
    <t>Gesamt</t>
  </si>
  <si>
    <t>EU KM1 - Schlüsselparameter</t>
  </si>
  <si>
    <t>d</t>
  </si>
  <si>
    <t>e</t>
  </si>
  <si>
    <t>Verfügbare Eigenmittel (Beträge)</t>
  </si>
  <si>
    <t xml:space="preserve">Hartes Kernkapital (CET1) </t>
  </si>
  <si>
    <t xml:space="preserve">Kernkapital (T1) </t>
  </si>
  <si>
    <t xml:space="preserve">Gesamtkapital </t>
  </si>
  <si>
    <t>Risikogewichtete Positionsbeträge</t>
  </si>
  <si>
    <t>Gesamtrisikobetrag</t>
  </si>
  <si>
    <t>4a</t>
  </si>
  <si>
    <t>Gesamtrisikoposition ohne Untergrenze</t>
  </si>
  <si>
    <t>na</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</si>
  <si>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</si>
  <si>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</si>
  <si>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</si>
  <si>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</si>
  <si>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</si>
  <si>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</si>
  <si>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</si>
  <si>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</si>
  <si>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</si>
  <si>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</si>
  <si>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</si>
  <si>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</si>
  <si>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</si>
  <si>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</si>
  <si>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</si>
  <si>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 xml:space="preserve">Zusätzliche Eigenmittelanforderungen für andere Risiken als das Risiko einer übermäßigen Verschuldung (%)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</si>
  <si>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</si>
  <si>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</si>
  <si>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</si>
  <si>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</si>
  <si>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</si>
  <si>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</si>
  <si>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</si>
  <si>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</si>
  <si>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</si>
  <si>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</si>
  <si>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</si>
  <si>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</si>
  <si>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</si>
  <si>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</si>
  <si>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</si>
  <si>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</si>
  <si>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</si>
  <si>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</si>
  <si>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</si>
  <si>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</si>
  <si>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</si>
  <si>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</si>
  <si>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EU 14a</t>
  </si>
  <si>
    <t xml:space="preserve">Zusätzliche Eigenmittelanforderungen für das Risiko einer übermäßigen Verschuldung (%) </t>
  </si>
  <si>
    <t>EU 14b</t>
  </si>
  <si>
    <t>EU 14c</t>
  </si>
  <si>
    <t>SREP-Gesamtverschuldungsquote (%)</t>
  </si>
  <si>
    <t>Anforderung für den Puffer bei der Verschuldungsquote und die Gesamtverschuldungsquote (in % der Gesamtrisikopositionsmessgröße)</t>
  </si>
  <si>
    <t>EU 14d</t>
  </si>
  <si>
    <t>Puffer bei der Verschuldungsquote (%)</t>
  </si>
  <si>
    <t>EU 14e</t>
  </si>
  <si>
    <t>Gesamtverschuldungsquote (%)</t>
  </si>
  <si>
    <t>Liquiditätsdeckungsquote</t>
  </si>
  <si>
    <t>Liquide Aktiva hoher Qualität (HQLA) insgesamt (gewichteter Wert – Durchschnitt)</t>
  </si>
  <si>
    <t>EU 16a</t>
  </si>
  <si>
    <t xml:space="preserve">Mittelabflüsse – Gewichteter Gesamtwert </t>
  </si>
  <si>
    <t>EU 16b</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</si>
  <si>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</si>
  <si>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</si>
  <si>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</si>
  <si>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</si>
  <si>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</si>
  <si>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</si>
  <si>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</si>
  <si>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EU CMS1 – Comparison of modelled and standardised risk weighted exposure amounts at risk level</t>
  </si>
  <si>
    <t>in EUR mn</t>
  </si>
  <si>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</si>
  <si>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</si>
  <si>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</si>
  <si>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</si>
  <si>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</si>
  <si>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</si>
  <si>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</si>
  <si>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</si>
  <si>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Gegenparteiausfallrisiko</t>
  </si>
  <si>
    <t>Anpassung der Kreditbewertung</t>
  </si>
  <si>
    <t>Verbriefungspositionen im Anlagebuch</t>
  </si>
  <si>
    <t>Marktrisiko</t>
  </si>
  <si>
    <t>Operationelles Risiko</t>
  </si>
  <si>
    <t>Sonstige risikogewichtete Positionsbeträge</t>
  </si>
  <si>
    <t>Insgesamt</t>
  </si>
  <si>
    <t>EU CMS2 – Comparison of modelled and standardised risk weighted exposure amounts for credit risk at asset class level</t>
  </si>
  <si>
    <t>Risk weighted exposure amounts (RWEAs)</t>
  </si>
  <si>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</si>
  <si>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</si>
  <si>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</si>
  <si>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</si>
  <si>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</si>
  <si>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 xml:space="preserve"> Regionale oder lokale Gebietskörperschaften </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</si>
  <si>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</si>
  <si>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</si>
  <si>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</si>
  <si>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</si>
  <si>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</si>
  <si>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</si>
  <si>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</si>
  <si>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</si>
  <si>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</si>
  <si>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</si>
  <si>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</si>
  <si>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</si>
  <si>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</si>
  <si>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</si>
  <si>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</si>
  <si>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</si>
  <si>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</si>
  <si>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</si>
  <si>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</si>
  <si>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</si>
  <si>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</si>
  <si>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</si>
  <si>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</si>
  <si>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</si>
  <si>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</si>
  <si>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</si>
  <si>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6.2</t>
  </si>
  <si>
    <t>Davon: Mengengeschäft – Wohnimmobilienbesichert</t>
  </si>
  <si>
    <t>EU 7a</t>
  </si>
  <si>
    <t>Nach SA als durch Immobilien besicherte und ADC-Risikopositionen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</si>
  <si>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</si>
  <si>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</si>
  <si>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</si>
  <si>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</si>
  <si>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</si>
  <si>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</si>
  <si>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</si>
  <si>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</si>
  <si>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t>EU CC1 - Zusammensetzung der aufsichtsrechtlichen Eigenmittel</t>
  </si>
  <si>
    <t>(a)</t>
  </si>
  <si>
    <t>(b)</t>
  </si>
  <si>
    <t>Beträge</t>
  </si>
  <si>
    <t>Quelle nach Referenznummern/-buchstaben der Bilanz im aufsichtsrechtlichen Konsolidierungskreis </t>
  </si>
  <si>
    <t>Common Equity Tier 1 (CET1) capital: instruments and reserves</t>
  </si>
  <si>
    <t xml:space="preserve">Kapitalinstrumente und das mit ihnen verbundene Agio </t>
  </si>
  <si>
    <t>davon: Stammaktien</t>
  </si>
  <si>
    <t xml:space="preserve">Einbehaltene Gewinne </t>
  </si>
  <si>
    <t>b,c</t>
  </si>
  <si>
    <t>Kumuliertes sonstiges Ergebnis (und sonstige Rücklagen)</t>
  </si>
  <si>
    <t>EU-3a</t>
  </si>
  <si>
    <t>Fonds für allgemeine Bankrisiken</t>
  </si>
  <si>
    <t xml:space="preserve">Betrag der Posten im Sinne von Artikel 484 Absatz 3 CRR zuzüglich des damit verbundenen Agios, dessen Anrechnung auf das CET1 ausläuft </t>
  </si>
  <si>
    <t>Minderheitsbeteiligungen (zulässiger Betrag in konsolidiertem CET1)</t>
  </si>
  <si>
    <t>EU-5a</t>
  </si>
  <si>
    <t xml:space="preserve">Von unabhängiger Seite geprüfte Zwischengewinne, abzüglich aller vorhersehbaren Abgaben oder Dividenden </t>
  </si>
  <si>
    <t>Hartes Kernkapital (CET1) vor regulatorischen Anpassungen</t>
  </si>
  <si>
    <t/>
  </si>
  <si>
    <t>Hartes Kernkapital (CET1): regulatorische Anpassungen </t>
  </si>
  <si>
    <t>Zusätzliche Bewertungsanpassungen (negativer Betrag)</t>
  </si>
  <si>
    <t>Immaterielle Vermögenswerte (verringert um entsprechende Steuerschulden) (negativer Betrag)</t>
  </si>
  <si>
    <t>Entfällt.</t>
  </si>
  <si>
    <t>Von der künftigen Rentabilität abhängige latente Steueransprüche mit Ausnahme jener, die aus temporären Differenzen resultieren (verringert um entsprechende Steuerschulden, wenn die Bedingungen nach Artikel 38 Absatz 3 CRR erfüllt sind) (negativer Betrag)</t>
  </si>
  <si>
    <t>f</t>
  </si>
  <si>
    <t>Rücklagen aus Gewinnen oder Verlusten aus zeitwertbilanzierten Geschäften zur Absicherung von Zahlungsströmen für nicht zeitwertbilanzierte Finanzinstrumente</t>
  </si>
  <si>
    <t>g</t>
  </si>
  <si>
    <t xml:space="preserve">Negative Beträge aus der Berechnung der erwarteten Verlustbeträge </t>
  </si>
  <si>
    <t>Anstieg des Eigenkapitals, der sich aus verbrieften Aktiva ergibt (negativer Betrag)</t>
  </si>
  <si>
    <t>Durch Veränderungen der eigenen Bonität bedingte Gewinne oder Verluste aus zum beizulegenden Zeitwert bewerteten eigenen Verbindlichkeiten</t>
  </si>
  <si>
    <t>h</t>
  </si>
  <si>
    <t>Vermögenswerte aus Pensionsfonds mit Leistungszusage (negativer Betrag)</t>
  </si>
  <si>
    <t>Direkte, indirekte und synthetische Positionen eines Instituts in eigenen Instrumenten des harten Kernkapitals (negativer Betrag)</t>
  </si>
  <si>
    <t>Direkte, indirekte und synthetische Positionen des Instituts in Instrumenten des harten Kernkapitals von Unternehmen der Finanzbranche, die eine Überkreuzbeteiligung mit dem Institut eingegangen sind, die dem Ziel dient, dessen Eigenmittel künstlich zu erhöhen (negativer Betrag)</t>
  </si>
  <si>
    <t>Direkte, indirekte und synthetische Positionen des Instituts in Instrumenten des harten Kernkapitals von Unternehmen der Finanzbranche, an denen das Institut keine wesentliche Beteiligung hält (mehr als 10 % und abzüglich anrechenbarer Verkaufspositionen) (negativer Betrag)</t>
  </si>
  <si>
    <t>Direkte, indirekte und synthetische Positionen des Instituts in Instrumenten des harten Kernkapitals von Unternehmen der Finanzbranche, an denen das Institut eine wesentliche Beteiligung hält (mehr als 10 % und abzüglich anrechenbarer Verkaufspositionen) (negativer Betrag)</t>
  </si>
  <si>
    <t>EU-20a</t>
  </si>
  <si>
    <t>Risikopositionsbetrag aus folgenden Posten, denen ein Risikogewicht von 1 250 % zuzuordnen ist, wenn das Institut als Alternative jenen Risikopositionsbetrag vom Betrag der Posten des harten Kernkapitals abzieht</t>
  </si>
  <si>
    <t>EU-20b</t>
  </si>
  <si>
    <t xml:space="preserve">     davon: aus qualifizierten Beteiligungen außerhalb des Finanzsektors (negativer Betrag)</t>
  </si>
  <si>
    <t>EU-20c</t>
  </si>
  <si>
    <t xml:space="preserve">     davon: aus Verbriefungspositionen (negativer Betrag)</t>
  </si>
  <si>
    <t>EU-20d</t>
  </si>
  <si>
    <t xml:space="preserve">     davon: aus Vorleistungen (negativer Betrag)</t>
  </si>
  <si>
    <t>Latente Steueransprüche, die aus temporären Differenzen resultieren (über dem Schwellenwert von 10 %, verringert um entsprechende Steuerschulden, wenn die Bedingungen von Artikel 38 Absatz 3 CRR erfüllt sind) (negativer Betrag)</t>
  </si>
  <si>
    <t>Betrag, der über dem Schwellenwert von 17,65 % liegt (negativer Betrag)</t>
  </si>
  <si>
    <t>23</t>
  </si>
  <si>
    <t xml:space="preserve">     davon: direkte, indirekte und synthetische Positionen des Instituts in Instrumenten des harten Kernkapitals von Unternehmen der Finanzbranche, an denen das Institut eine wesentliche Beteiligung hält</t>
  </si>
  <si>
    <t xml:space="preserve">     davon: latente Steueransprüche, die aus temporären Differenzen resultieren</t>
  </si>
  <si>
    <t>EU-25a</t>
  </si>
  <si>
    <t>Verluste des laufenden Geschäftsjahres (negativer Betrag)</t>
  </si>
  <si>
    <t>EU-25b</t>
  </si>
  <si>
    <t>Vorhersehbare steuerliche Belastung auf Posten des harten Kernkapitals, es sei denn, das Institut passt den Betrag der Posten des harten Kernkapitals in angemessener Form an, wenn eine solche steuerliche Belastung die Summe, bis zu der diese Posten zur Deckung von Risiken oder Verlusten dienen können, verringert (negativer Betrag)</t>
  </si>
  <si>
    <t>Betrag der von den Posten des zusätzlichen Kernkapitals in Abzug zu bringenden Posten, der die Posten des zusätzlichen Kernkapitals des Instituts überschreitet (negativer Betrag)</t>
  </si>
  <si>
    <t>27a</t>
  </si>
  <si>
    <t>Sonstige regulatorische Anpassungen</t>
  </si>
  <si>
    <t>Regulatorische Anpassungen des harten Kernkapitals (CET1) insgesamt</t>
  </si>
  <si>
    <t>Zusätzliches Kernkapital (AT1): Instrumente</t>
  </si>
  <si>
    <t>30</t>
  </si>
  <si>
    <t>Kapitalinstrumente und das mit ihnen verbundene Agio</t>
  </si>
  <si>
    <t>i</t>
  </si>
  <si>
    <t>31</t>
  </si>
  <si>
    <t xml:space="preserve">     davon: gemäß anwendbaren Rechnungslegungsstandards als Eigenkapital eingestuft</t>
  </si>
  <si>
    <t>32</t>
  </si>
  <si>
    <t xml:space="preserve">     davon: gemäß anwendbaren Rechnungslegungsstandards als Passiva eingestuft</t>
  </si>
  <si>
    <t>33</t>
  </si>
  <si>
    <t>Betrag der Posten im Sinne von Artikel 484 Absatz 4 CRR zuzüglich des damit verbundenen Agios, dessen Anrechnung auf das zusätzliche Kernkapital ausläuft</t>
  </si>
  <si>
    <t>EU-33a</t>
  </si>
  <si>
    <t>Betrag der Posten im Sinne von Artikel 494a Absatz 1 CRR, dessen Anrechnung auf das zusätzliche Kernkapital ausläuft</t>
  </si>
  <si>
    <t>EU-33b</t>
  </si>
  <si>
    <t>Betrag der Posten im Sinne von Artikel 494b Absatz 1 CRR, dessen Anrechnung auf das zusätzliche Kernkapital ausläuft</t>
  </si>
  <si>
    <t>34</t>
  </si>
  <si>
    <t xml:space="preserve">Zum konsolidierten zusätzlichen Kernkapital zählende Instrumente des qualifizierten Kernkapitals (einschließlich nicht in Zeile 5 enthaltener Minderheitsbeteiligungen), die von Tochterunternehmen begeben worden sind und von Drittparteien gehalten werden </t>
  </si>
  <si>
    <t>j</t>
  </si>
  <si>
    <t>35</t>
  </si>
  <si>
    <t xml:space="preserve">    davon: von Tochterunternehmen begebene Instrumente, deren Anrechnung ausläuft </t>
  </si>
  <si>
    <t>36</t>
  </si>
  <si>
    <t xml:space="preserve">   Zusätzliches Kernkapital (AT1) vor regulatorischen Anpassungen</t>
  </si>
  <si>
    <t>Zusätzliches Kernkapital (AT1): regulatorische Anpassungen</t>
  </si>
  <si>
    <t>37</t>
  </si>
  <si>
    <t>Direkte, indirekte und synthetische Positionen eines Instituts in eigenen Instrumenten des zusätzlichen Kernkapitals (negativer Betrag)</t>
  </si>
  <si>
    <t>38</t>
  </si>
  <si>
    <t>Direkte, indirekte und synthetische Positionen des Instituts in Instrumenten des zusätzlichen Kernkapitals von Unternehmen der Finanzbranche, die eine Überkreuzbeteiligung mit dem Institut eingegangen sind, die dem Ziel dient, dessen Eigenmittel künstlich zu erhöhen (negativer Betrag)</t>
  </si>
  <si>
    <t>39</t>
  </si>
  <si>
    <t>Direkte, indirekte und synthetische Positionen des Instituts in Instrumenten des zusätzlichen Kernkapitals von Unternehmen der Finanzbranche, an denen das Institut keine wesentliche Beteiligung hält (mehr als 10 % und abzüglich anrechenbarer Verkaufspositionen) (negativer Betrag)</t>
  </si>
  <si>
    <t>40</t>
  </si>
  <si>
    <t>Direkte, indirekte und synthetische Positionen des Instituts in Instrumenten des zusätzlichen Kernkapitals von Unternehmen der Finanzbranche, an denen das Institut eine wesentliche Beteiligung hält (abzüglich anrechenbarer Verkaufspositionen) (negativer Betrag)</t>
  </si>
  <si>
    <t>42</t>
  </si>
  <si>
    <t>Betrag der von den Posten des Ergänzungskapitals in Abzug zu bringenden Posten, der die Posten des Ergänzungskapitals des Instituts überschreitet (negativer Betrag)</t>
  </si>
  <si>
    <t>42a</t>
  </si>
  <si>
    <t>Sonstige regulatorische Anpassungen des zusätzlichen Kernkapitals</t>
  </si>
  <si>
    <t>43</t>
  </si>
  <si>
    <t>Regulatorische Anpassungen des zusätzlichen Kernkapitals (AT1) insgesamt</t>
  </si>
  <si>
    <t>44</t>
  </si>
  <si>
    <t xml:space="preserve">Zusätzliches Kernkapital (AT1) </t>
  </si>
  <si>
    <t>45</t>
  </si>
  <si>
    <t>Kernkapital (T1 = CET1 + AT1)</t>
  </si>
  <si>
    <t>Ergänzungskapital (T2): Instrumente</t>
  </si>
  <si>
    <t>46</t>
  </si>
  <si>
    <t>k</t>
  </si>
  <si>
    <t>47</t>
  </si>
  <si>
    <t>Betrag der Posten im Sinne von Artikel 484 Absatz 5 CRR zuzüglich des damit verbundenen Agios, dessen Anrechnung auf das Ergänzungskapital nach Maßgabe von Artikel 486 Absatz 4 CRR ausläuft</t>
  </si>
  <si>
    <t>EU-47a</t>
  </si>
  <si>
    <t>Betrag der Posten im Sinne von Artikel 494a Absatz 2 CRR, dessen Anrechnung auf das Ergänzungskapital ausläuft</t>
  </si>
  <si>
    <t>EU-47b</t>
  </si>
  <si>
    <t>Betrag der Posten im Sinne von Artikel 494b Absatz 2 CRR, dessen Anrechnung auf das Ergänzungskapital ausläuft</t>
  </si>
  <si>
    <t>48</t>
  </si>
  <si>
    <t xml:space="preserve">Zum konsolidierten Ergänzungskapital zählende qualifizierte Eigenmittelinstrumente (einschließlich nicht in Zeile 5 oder Zeile 34 dieses Meldebogens enthaltener Minderheitsbeteiligungen bzw. Instrumente des zusätzlichen Kernkapitals), die von Tochterunternehmen begeben worden sind und von Drittparteien gehalten werden </t>
  </si>
  <si>
    <t>49</t>
  </si>
  <si>
    <t xml:space="preserve">   davon: von Tochterunternehmen begebene Instrumente, deren Anrechnung ausläuft</t>
  </si>
  <si>
    <t>50</t>
  </si>
  <si>
    <t>Kreditrisikoanpassungen</t>
  </si>
  <si>
    <t>51</t>
  </si>
  <si>
    <t>Ergänzungskapital (T2) vor regulatorischen Anpassungen</t>
  </si>
  <si>
    <t>Ergänzungskapital (T2): regulatorische Anpassungen </t>
  </si>
  <si>
    <t>52</t>
  </si>
  <si>
    <t>Direkte, indirekte und synthetische Positionen eines Instituts in eigenen Instrumenten des Ergänzungskapitals und nachrangigen Darlehen (negativer Betrag)</t>
  </si>
  <si>
    <t>53</t>
  </si>
  <si>
    <t>Direkte, indirekte und synthetische Positionen des Instituts in Instrumenten des Ergänzungskapitals und nachrangigen Darlehen von Unternehmen der Finanzbranche, die eine Überkreuzbeteiligung mit dem Institut eingegangen sind, die dem Ziel dient, dessen Eigenmittel künstlich zu erhöhen (negativer Betrag)</t>
  </si>
  <si>
    <t>54</t>
  </si>
  <si>
    <t xml:space="preserve">Direkte, indirekte und synthetische Positionen des Instituts in Instrumenten des Ergänzungskapitals und nachrangigen Darlehen von Unternehmen der Finanzbranche, an denen das Institut keine wesentliche Beteiligung hält (mehr als 10 % und abzüglich anrechenbarer Verkaufspositionen) (negativer Betrag)  </t>
  </si>
  <si>
    <t>54a</t>
  </si>
  <si>
    <t>55</t>
  </si>
  <si>
    <t>Direkte, indirekte und synthetische Positionen des Instituts in Instrumenten des Ergänzungskapitals und nachrangigen Darlehen von Unternehmen der Finanzbranche, an denen das Institut eine wesentliche Beteiligung hält (abzüglich anrechenbarer Verkaufspositionen) (negativer Betrag)</t>
  </si>
  <si>
    <t>EU-56a</t>
  </si>
  <si>
    <t>Betrag der von den Posten der berücksichtigungsfähigen Verbindlichkeiten in Abzug zu bringenden Posten, der die Posten der berücksichtigungsfähigen Verbindlichkeiten des Instituts überschreitet (negativer Betrag)</t>
  </si>
  <si>
    <t>EU-56b</t>
  </si>
  <si>
    <t>Sonstige regulatorische Anpassungen des Ergänzungskapitals</t>
  </si>
  <si>
    <t>57</t>
  </si>
  <si>
    <t>Regulatorische Anpassungen des Ergänzungskapitals (T2) insgesamt</t>
  </si>
  <si>
    <t>58</t>
  </si>
  <si>
    <t xml:space="preserve">Ergänzungskapital (T2) </t>
  </si>
  <si>
    <t>59</t>
  </si>
  <si>
    <t>Gesamtkapital (TC = T1 + T2)</t>
  </si>
  <si>
    <t>60</t>
  </si>
  <si>
    <t>Kapitalquoten und -anforderungen einschließlich Puffer </t>
  </si>
  <si>
    <t>61</t>
  </si>
  <si>
    <t>Harte Kernkapitalquote</t>
  </si>
  <si>
    <t>62</t>
  </si>
  <si>
    <t>Kernkapitalquote</t>
  </si>
  <si>
    <t>63</t>
  </si>
  <si>
    <t>Gesamtkapitalquote</t>
  </si>
  <si>
    <t>64</t>
  </si>
  <si>
    <t>Anforderungen an die harte Kernkapitalquote des Instituts insgesamt</t>
  </si>
  <si>
    <t>65</t>
  </si>
  <si>
    <t xml:space="preserve">davon: Anforderungen im Hinblick auf den Kapitalerhaltungspuffer </t>
  </si>
  <si>
    <t>66</t>
  </si>
  <si>
    <t xml:space="preserve">davon: Anforderungen im Hinblick auf den antizyklischen Kapitalpuffer </t>
  </si>
  <si>
    <t>67</t>
  </si>
  <si>
    <t xml:space="preserve">davon: Anforderungen im Hinblick auf den Systemrisikopuffer </t>
  </si>
  <si>
    <t>EU-67a</t>
  </si>
  <si>
    <t>davon: Anforderungen im Hinblick auf die von global systemrelevanten Instituten (G-SII) bzw. anderen systemrelevanten Institute (O-SII) vorzuhaltenden Puffer</t>
  </si>
  <si>
    <t>EU-67b</t>
  </si>
  <si>
    <t>davon: zusätzliche Eigenmittelanforderungen zur Eindämmung anderer Risiken als des Risikos einer übermäßigen Verschuldung</t>
  </si>
  <si>
    <t>68</t>
  </si>
  <si>
    <t>Harte Kernkapitalquote (ausgedrückt als Prozentsatz des Risikopositionsbetrags) nach Abzug der zur Erfüllung der Mindestkapitalanforderungen erforderlichen Werte</t>
  </si>
  <si>
    <t>Nationale Mindestanforderungen (falls abweichend von Basel III)</t>
  </si>
  <si>
    <t>Beträge unter den Schwellenwerten für Abzüge (vor Risikogewichtung) </t>
  </si>
  <si>
    <t>72</t>
  </si>
  <si>
    <t xml:space="preserve">Direkte und indirekte Positionen in Eigenmittelinstrumenten oder Instrumenten berücksichtigungsfähiger Verbindlichkeiten von Unternehmen der Finanzbranche, an denen das Institut keine wesentliche Beteiligung hält (weniger als 10 % und abzüglich anrechenbarer Verkaufspositionen)   </t>
  </si>
  <si>
    <t>73</t>
  </si>
  <si>
    <t xml:space="preserve">Direkte und indirekte Positionen des Instituts in Instrumenten des harten Kernkapitals von Unternehmen der Finanzbranche, an denen das Institut eine wesentliche Beteiligung hält (unter dem Schwellenwert von 17,65 % und abzüglich anrechenbarer Verkaufspositionen) </t>
  </si>
  <si>
    <t>75</t>
  </si>
  <si>
    <t>Latente Steueransprüche, die aus temporären Differenzen resultieren (unter dem Schwellenwert von 17,65 %, verringert um den Betrag der verbundenen Steuerschulden, wenn die Bedingungen von Artikel 38 Absatz 3 CRR erfüllt sind)</t>
  </si>
  <si>
    <t>Anwendbare Obergrenzen für die Einbeziehung von Wertberichtigungen in das Ergänzungskapital </t>
  </si>
  <si>
    <t>76</t>
  </si>
  <si>
    <t>Auf das Ergänzungskapital anrechenbare Kreditrisikoanpassungen in Bezug auf Forderungen, für die der Standardansatz gilt (vor Anwendung der Obergrenze)</t>
  </si>
  <si>
    <t>77</t>
  </si>
  <si>
    <t>Obergrenze für die Anrechnung von Kreditrisikoanpassungen auf das Ergänzungskapital im Rahmen des Standardansatzes</t>
  </si>
  <si>
    <t>78</t>
  </si>
  <si>
    <t>Auf das Ergänzungskapital anrechenbare Kreditrisikoanpassungen in Bezug auf Forderungen, für die der auf internen Beurteilungen basierende Ansatz gilt (vor Anwendung der Obergrenze)</t>
  </si>
  <si>
    <t>79</t>
  </si>
  <si>
    <t>Obergrenze für die Anrechnung von Kreditrisikoanpassungen auf das Ergänzungskapital im Rahmen des auf internen Beurteilungen basierenden Ansatzes</t>
  </si>
  <si>
    <t>Zusätzliche Informationen zu den Eigenmittelpositionen:</t>
  </si>
  <si>
    <t>Keine Anrechnung der Minderheitsbeteiligungen</t>
  </si>
  <si>
    <t>Immaterielle Vermögenswerte nach Abzug der mit anderen immateriellen Vermögenswerten verbundenen DTLs und nach Abschreibung</t>
  </si>
  <si>
    <t>T2-Instrumente: Zulässige T2-Instrumente unterliegen dem Auslaufen der Anrechenbarkeit</t>
  </si>
  <si>
    <t>EU CC2 - Abstimmung der aufsichtsrechtlichen Eigenmittel mit der in den geprüften Abschlüssen enthaltenen Bilanz</t>
  </si>
  <si>
    <t>Bilanz in veröffentlichtem Abschluss</t>
  </si>
  <si>
    <t>Im aufsichtlichen Konsolidierungskreis</t>
  </si>
  <si>
    <t>Verweis</t>
  </si>
  <si>
    <r>
      <t>Aktiva</t>
    </r>
    <r>
      <rPr>
        <sz val="10"/>
        <color theme="3" tint="-0.499984740745262"/>
        <rFont val="Arial"/>
        <family val="2"/>
      </rPr>
      <t> – Aufschlüsselung nach Aktiva-Klassen gemäß der im veröffentlichten Jahresabschluss enthaltenen Bilanz</t>
    </r>
  </si>
  <si>
    <t>Kassenbestand und Guthaben</t>
  </si>
  <si>
    <t>Finanzielle Vermögenswerte - Held for Trading</t>
  </si>
  <si>
    <t xml:space="preserve">Derivate </t>
  </si>
  <si>
    <t>Erfolgswirksame zum Fair Value bewertete, nicht handelsbezogene finanzielle Vermögenswerte</t>
  </si>
  <si>
    <t>Eigenkapitalinstrumente</t>
  </si>
  <si>
    <t>Schuldverschreibungen</t>
  </si>
  <si>
    <t>Kredite und Darlehen</t>
  </si>
  <si>
    <t>Erfolgsneutrale zum Fair Value bewertete finanzielle Vermögenswerte</t>
  </si>
  <si>
    <t>Zu fortgeführten Anschaffungskosten bewertete finanzielle Vermögenswerte</t>
  </si>
  <si>
    <t>Kredite und Ford. an Kreditinstitute</t>
  </si>
  <si>
    <t>Kredite und Ford. an Kunden</t>
  </si>
  <si>
    <t>Forderungen aus Finanzleasing</t>
  </si>
  <si>
    <t>Derivate - Hedge Accounting</t>
  </si>
  <si>
    <t>Beteiligungen an assozierten Unternehmen und Gemeinschaftsunternehmen</t>
  </si>
  <si>
    <t>Sachanlagen</t>
  </si>
  <si>
    <t>Als Finanzinvestition gehaltene Immobilien</t>
  </si>
  <si>
    <t>Immaterielle Vermögenswerte</t>
  </si>
  <si>
    <t xml:space="preserve">Laufende Steuerforderungen </t>
  </si>
  <si>
    <t>Latente Steuerforderungen</t>
  </si>
  <si>
    <t>Forderungen aus Lieferungen und Leistungen und sonsitge Forderungen</t>
  </si>
  <si>
    <t>Sonstige Vermögensgegenstände</t>
  </si>
  <si>
    <t>SUMME AKTIVA</t>
  </si>
  <si>
    <r>
      <t>Passiva</t>
    </r>
    <r>
      <rPr>
        <sz val="10"/>
        <color theme="3" tint="-0.499984740745262"/>
        <rFont val="Arial"/>
        <family val="2"/>
      </rPr>
      <t> – Aufschlüsselung nach Passiva-Klassen gemäß der im veröffentlichten Jahresabschluss enthaltenen Bilanz</t>
    </r>
  </si>
  <si>
    <t>Finanzielle Verbindlichkeiten - Held For Trading</t>
  </si>
  <si>
    <t>Derivate</t>
  </si>
  <si>
    <t>Erfolgswirksame zum Fair Value bewertete finanzielle Verbindlichkeiten</t>
  </si>
  <si>
    <t>Schuldverschreibungen in Emission</t>
  </si>
  <si>
    <t>Zu fortgeführten Anschaffungskosten bewertete finanzielle Verbindlichkeiten5</t>
  </si>
  <si>
    <t>Einlagen von Kreditinstituten</t>
  </si>
  <si>
    <t>Einlagen von Kunden</t>
  </si>
  <si>
    <t>davon: nachrangig</t>
  </si>
  <si>
    <t>Sonstige finanzielle Verbindlichkeiten</t>
  </si>
  <si>
    <t>Finanzierungsleasingverbindlichkeiten</t>
  </si>
  <si>
    <t>Rückstellungen</t>
  </si>
  <si>
    <t>Laufende Steuerverpflichtungen</t>
  </si>
  <si>
    <t>Latente Steuerverbindlichkeiten</t>
  </si>
  <si>
    <t>Sonstige Verbindlichkeiten</t>
  </si>
  <si>
    <t>SUMME PASSIVA</t>
  </si>
  <si>
    <t>Aktienkapital</t>
  </si>
  <si>
    <t>Nicht beherrschenden Anteilen zuzurechnendes Eigenkapital</t>
  </si>
  <si>
    <t>d, j</t>
  </si>
  <si>
    <t>Zusätzliche Eigenkapitalinstrumente</t>
  </si>
  <si>
    <t>Eigentümern des Mutterunternehmens zuzurechnendes Eigenkapital</t>
  </si>
  <si>
    <t>Gezeichnetes Kapital</t>
  </si>
  <si>
    <t>Kapitalrücklagen</t>
  </si>
  <si>
    <t>Gewinnrücklagen und sonstige Rücklagen</t>
  </si>
  <si>
    <t>Gewinnrücklagen</t>
  </si>
  <si>
    <t>Sonstige Rücklagen</t>
  </si>
  <si>
    <t>davon: Rücklage für eigenes Kreditrisiko</t>
  </si>
  <si>
    <t>davon: Rücklage für Cashflow Hedge</t>
  </si>
  <si>
    <t>SUMME EIGENKAPITAL</t>
  </si>
  <si>
    <t>SUMME EIGENKAPITAL UND PASSIVA</t>
  </si>
  <si>
    <t>EU CCyB1 - Geografische Verteilung der für die Berechnung des antizyklischen Kapitalpuffers wesentlichen Kreditrisikopositionen</t>
  </si>
  <si>
    <t>a)</t>
  </si>
  <si>
    <t>b)</t>
  </si>
  <si>
    <t>c)</t>
  </si>
  <si>
    <t>d)</t>
  </si>
  <si>
    <t>e)</t>
  </si>
  <si>
    <t>f)</t>
  </si>
  <si>
    <t>g)</t>
  </si>
  <si>
    <t>h)</t>
  </si>
  <si>
    <t>i)</t>
  </si>
  <si>
    <t>j)</t>
  </si>
  <si>
    <t>k)</t>
  </si>
  <si>
    <t>l)</t>
  </si>
  <si>
    <t>m)</t>
  </si>
  <si>
    <t>Allgemeine Kreditrisikopositionen</t>
  </si>
  <si>
    <t>Wesentliche Kreditrisikopositionen – Marktrisiko</t>
  </si>
  <si>
    <t>Verbriefungsrisiko-positionen – Risikopositionswert im Anlagebuch</t>
  </si>
  <si>
    <t>Risikopositions-gesamtwert</t>
  </si>
  <si>
    <t>Eigenmittelanforderungen</t>
  </si>
  <si>
    <t xml:space="preserve">Risikogewichtete Positionsbeträge </t>
  </si>
  <si>
    <t>Gewichtungen der Eigenmittel-anforderungen
(in %)</t>
  </si>
  <si>
    <t>Quote des antizyklischen Kapitalpuffers
(in %)</t>
  </si>
  <si>
    <t>010</t>
  </si>
  <si>
    <t>Aufschlüsselung nach Ländern</t>
  </si>
  <si>
    <t>Risikopositionswert nach dem Standardansatz</t>
  </si>
  <si>
    <t>Risikopositionswert nach dem IRB-Ansatz</t>
  </si>
  <si>
    <t>Summe der Kauf- und Verkaufspositionen der Risikopositionen im Handelsbuch nach dem Standardansatz</t>
  </si>
  <si>
    <t>Wert der Risikopositionen im Handelsbuch (interne Modelle)</t>
  </si>
  <si>
    <t>Wesentliche Kreditrisikopositionen – Kreditrisiko</t>
  </si>
  <si>
    <t xml:space="preserve">Wesentliche Kreditrisikopositionen – Verbriefungspositionen im Anlagebuch </t>
  </si>
  <si>
    <t xml:space="preserve"> Insgesamt</t>
  </si>
  <si>
    <t>010.001</t>
  </si>
  <si>
    <t>(AE) Vereinigte Arabische Emirate</t>
  </si>
  <si>
    <t>010.002</t>
  </si>
  <si>
    <t>010.003</t>
  </si>
  <si>
    <t>(AM) Armenien</t>
  </si>
  <si>
    <t>010.004</t>
  </si>
  <si>
    <t>(AO) Angola</t>
  </si>
  <si>
    <t>010.005</t>
  </si>
  <si>
    <t>(AR) Argentinien</t>
  </si>
  <si>
    <t>010.006</t>
  </si>
  <si>
    <t>(AT) Oesterreich</t>
  </si>
  <si>
    <t>010.007</t>
  </si>
  <si>
    <t>(AU) Australien</t>
  </si>
  <si>
    <t>010.008</t>
  </si>
  <si>
    <t>(AZ) Aserbaidschan</t>
  </si>
  <si>
    <t>010.009</t>
  </si>
  <si>
    <t>(BA) Bosnien-Herzegowina</t>
  </si>
  <si>
    <t>010.010</t>
  </si>
  <si>
    <t>(BB) Barbados</t>
  </si>
  <si>
    <t>010.011</t>
  </si>
  <si>
    <t>(BE) Belgien</t>
  </si>
  <si>
    <t>010.012</t>
  </si>
  <si>
    <t>(BG) Bulgarien</t>
  </si>
  <si>
    <t>010.013</t>
  </si>
  <si>
    <t>(BH) Bahrain</t>
  </si>
  <si>
    <t>010.014</t>
  </si>
  <si>
    <t>(BR) Brasilien</t>
  </si>
  <si>
    <t>010.015</t>
  </si>
  <si>
    <t>(CA) Kanada</t>
  </si>
  <si>
    <t>010.016</t>
  </si>
  <si>
    <t>(CH) Schweiz</t>
  </si>
  <si>
    <t>010.017</t>
  </si>
  <si>
    <t>(CL) Chile</t>
  </si>
  <si>
    <t>010.018</t>
  </si>
  <si>
    <t>(CN) China</t>
  </si>
  <si>
    <t>010.019</t>
  </si>
  <si>
    <t>(CY) Zypern</t>
  </si>
  <si>
    <t>010.020</t>
  </si>
  <si>
    <t>(CZ) Tschechien</t>
  </si>
  <si>
    <t>010.021</t>
  </si>
  <si>
    <t>(DE) Deutschland</t>
  </si>
  <si>
    <t>010.022</t>
  </si>
  <si>
    <t>(DK) Daenemark</t>
  </si>
  <si>
    <t>010.023</t>
  </si>
  <si>
    <t>(DO) Dominikanische Republik</t>
  </si>
  <si>
    <t>010.024</t>
  </si>
  <si>
    <t>(EC) Ecuador</t>
  </si>
  <si>
    <t>010.025</t>
  </si>
  <si>
    <t>(EE) Estland</t>
  </si>
  <si>
    <t>010.026</t>
  </si>
  <si>
    <t>(EG) Aegypten</t>
  </si>
  <si>
    <t>010.027</t>
  </si>
  <si>
    <t>(ES) Spanien</t>
  </si>
  <si>
    <t>010.028</t>
  </si>
  <si>
    <t>(FI) Finnland</t>
  </si>
  <si>
    <t>010.029</t>
  </si>
  <si>
    <t>(FJ) Fidschi</t>
  </si>
  <si>
    <t>010.030</t>
  </si>
  <si>
    <t>(FR) Frankreich</t>
  </si>
  <si>
    <t>010.031</t>
  </si>
  <si>
    <t>(GB) Großbritannien</t>
  </si>
  <si>
    <t>010.032</t>
  </si>
  <si>
    <t>010.033</t>
  </si>
  <si>
    <t>(GI) Gibraltar</t>
  </si>
  <si>
    <t>010.034</t>
  </si>
  <si>
    <t>(GR) Griechenland</t>
  </si>
  <si>
    <t>010.035</t>
  </si>
  <si>
    <t>(HK) Hongkong</t>
  </si>
  <si>
    <t>010.036</t>
  </si>
  <si>
    <t>(HR) Kroatien</t>
  </si>
  <si>
    <t>010.037</t>
  </si>
  <si>
    <t>(HU) Ungarn</t>
  </si>
  <si>
    <t>010.038</t>
  </si>
  <si>
    <t>(ID) Indonesien</t>
  </si>
  <si>
    <t>010.039</t>
  </si>
  <si>
    <t>(IE) Irland</t>
  </si>
  <si>
    <t>010.040</t>
  </si>
  <si>
    <t>(IL) Israel</t>
  </si>
  <si>
    <t>010.041</t>
  </si>
  <si>
    <t>(IN) Indien</t>
  </si>
  <si>
    <t>010.042</t>
  </si>
  <si>
    <t>(IS) Island</t>
  </si>
  <si>
    <t>010.043</t>
  </si>
  <si>
    <t>(IT) Italien</t>
  </si>
  <si>
    <t>010.044</t>
  </si>
  <si>
    <t>(JP) Japan</t>
  </si>
  <si>
    <t>010.045</t>
  </si>
  <si>
    <t>(KE) Kenia</t>
  </si>
  <si>
    <t>010.046</t>
  </si>
  <si>
    <t>(KR) Suedkorea</t>
  </si>
  <si>
    <t>010.047</t>
  </si>
  <si>
    <t>(LI) Liechtenstein</t>
  </si>
  <si>
    <t>010.048</t>
  </si>
  <si>
    <t>010.049</t>
  </si>
  <si>
    <t>(LT) Litauen</t>
  </si>
  <si>
    <t>010.050</t>
  </si>
  <si>
    <t>(LU) Luxemburg</t>
  </si>
  <si>
    <t>010.051</t>
  </si>
  <si>
    <t>(LV) Lettland</t>
  </si>
  <si>
    <t>010.052</t>
  </si>
  <si>
    <t>(MA) Marokko</t>
  </si>
  <si>
    <t>010.053</t>
  </si>
  <si>
    <t>(MC) Monaco</t>
  </si>
  <si>
    <t>010.054</t>
  </si>
  <si>
    <t>(ME) Montenegro</t>
  </si>
  <si>
    <t>010.055</t>
  </si>
  <si>
    <t>(MK) Nordmazedonien</t>
  </si>
  <si>
    <t>010.056</t>
  </si>
  <si>
    <t>(MP) Noerdliche Marianen</t>
  </si>
  <si>
    <t>010.057</t>
  </si>
  <si>
    <t>(MT) Malta</t>
  </si>
  <si>
    <t>010.058</t>
  </si>
  <si>
    <t>(MU) Mauritius</t>
  </si>
  <si>
    <t>010.059</t>
  </si>
  <si>
    <t>(MX) Mexiko</t>
  </si>
  <si>
    <t>010.060</t>
  </si>
  <si>
    <t>(MY) Malaysia</t>
  </si>
  <si>
    <t>010.061</t>
  </si>
  <si>
    <t>(NA) Namibia</t>
  </si>
  <si>
    <t>010.062</t>
  </si>
  <si>
    <t>010.063</t>
  </si>
  <si>
    <t>(NL) Niederlande</t>
  </si>
  <si>
    <t>010.064</t>
  </si>
  <si>
    <t>(NO) Norwegen</t>
  </si>
  <si>
    <t>010.065</t>
  </si>
  <si>
    <t>(NP) Nepal</t>
  </si>
  <si>
    <t>010.066</t>
  </si>
  <si>
    <t>(NZ) Neuseeland</t>
  </si>
  <si>
    <t>010.067</t>
  </si>
  <si>
    <t>(PE) Peru</t>
  </si>
  <si>
    <t>010.068</t>
  </si>
  <si>
    <t>(PH) Philippinen</t>
  </si>
  <si>
    <t>010.069</t>
  </si>
  <si>
    <t>(PL) Polen</t>
  </si>
  <si>
    <t>010.070</t>
  </si>
  <si>
    <t>(PT) Portugal</t>
  </si>
  <si>
    <t>010.071</t>
  </si>
  <si>
    <t>(PY) Paraguay</t>
  </si>
  <si>
    <t>010.072</t>
  </si>
  <si>
    <t>010.073</t>
  </si>
  <si>
    <t>(RO) Rumaenien</t>
  </si>
  <si>
    <t>010.074</t>
  </si>
  <si>
    <t>(RS) Serbien und Kosovo</t>
  </si>
  <si>
    <t>010.075</t>
  </si>
  <si>
    <t>(RU) Russland</t>
  </si>
  <si>
    <t>010.076</t>
  </si>
  <si>
    <t>(SA) Saudi-Arabien</t>
  </si>
  <si>
    <t>010.077</t>
  </si>
  <si>
    <t>(SE) Schweden</t>
  </si>
  <si>
    <t>010.078</t>
  </si>
  <si>
    <t>(SG) Singapur</t>
  </si>
  <si>
    <t>010.079</t>
  </si>
  <si>
    <t>(SI) Slowenien</t>
  </si>
  <si>
    <t>010.080</t>
  </si>
  <si>
    <t>(SK) Slowakei</t>
  </si>
  <si>
    <t>010.081</t>
  </si>
  <si>
    <t>(SN) Senegal</t>
  </si>
  <si>
    <t>010.082</t>
  </si>
  <si>
    <t>(TH) Thailand</t>
  </si>
  <si>
    <t>010.083</t>
  </si>
  <si>
    <t>(TN) Tunesien</t>
  </si>
  <si>
    <t>010.084</t>
  </si>
  <si>
    <t>(TR) Tuerkei</t>
  </si>
  <si>
    <t>010.085</t>
  </si>
  <si>
    <t>(TW) Taiwan</t>
  </si>
  <si>
    <t>010.086</t>
  </si>
  <si>
    <t>(TZ) Tansania</t>
  </si>
  <si>
    <t>010.087</t>
  </si>
  <si>
    <t>(UA) Ukraine</t>
  </si>
  <si>
    <t>010.088</t>
  </si>
  <si>
    <t>(US) Vereinigte Staaten von Amerika</t>
  </si>
  <si>
    <t>(VE) Venezuela</t>
  </si>
  <si>
    <t>(XX) Sonstige</t>
  </si>
  <si>
    <t>(ZA) Suedafrika</t>
  </si>
  <si>
    <t>020</t>
  </si>
  <si>
    <t>EU CCyB2 - Höhe des institutsspezifischen antizyklischen Kapitalpuffers</t>
  </si>
  <si>
    <t>Quote des institutsspezifischen antizyklischen Kapitalpuffers</t>
  </si>
  <si>
    <t>Anforderung an den institutsspezifischen antizyklischen Kapitalpuffer</t>
  </si>
  <si>
    <t>EU LR1 - LRSum – Summarische Abstimmung zwischen bilanzierten Aktiva und Risikopositionen für die Verschuldungsquote</t>
  </si>
  <si>
    <t>Maßgeblicher Betrag</t>
  </si>
  <si>
    <t>Summe der Aktiva laut veröffentlichtem Abschluss</t>
  </si>
  <si>
    <t>Anpassung bei Unternehmen, die für Rechnungslegungszwecke konsolidiert werden, aber aus dem aufsichtlichen Konsolidierungskreis ausgenommen sind</t>
  </si>
  <si>
    <t>(Anpassung bei verbrieften Risikopositionen, die die operativen Anforderungen für die Anerkennung von Risikoübertragungen erfüllen)</t>
  </si>
  <si>
    <t>(Anpassung bei vorübergehendem Ausschluss von Risikopositionen gegenüber Zentralbanken (falls zutreffend))</t>
  </si>
  <si>
    <t>(Anpassung bei Treuhandvermögen, das nach dem geltenden Rechnungslegungsrahmen in der Bilanz angesetzt wird, aber gemäß Artikel 429a Absatz 1 Buchstabe i CRR bei der Gesamtrisikopositionsmessgröße unberücksichtigt bleibt)</t>
  </si>
  <si>
    <t>Anpassung bei marktüblichen Käufen und Verkäufen finanzieller Vermögenswerte gemäß dem zum Handelstag geltenden Rechnungslegungsrahmen</t>
  </si>
  <si>
    <t>Anpassung bei berücksichtigungsfähigen Liquiditätsbündelungsgeschäften</t>
  </si>
  <si>
    <t>Anpassung bei derivativen Finanzinstrumenten</t>
  </si>
  <si>
    <t>Anpassung bei Wertpapierfinanzierungsgeschäften (SFTs)</t>
  </si>
  <si>
    <t>Anpassung bei außerbilanziellen Posten (d. h. Umrechnung außerbilanzieller Risikopositionen in Kreditäquivalenzbeträge)</t>
  </si>
  <si>
    <t>(Anpassung bei Anpassungen aufgrund des Gebots der vorsichtigen Bewertung und spezifischen und allgemeinen Rückstellungen, die eine Verringerung des Kernkapitals bewirkt haben)</t>
  </si>
  <si>
    <t>EU-11a</t>
  </si>
  <si>
    <t>(Anpassung bei Risikopositionen, die gemäß Artikel 429a Absatz 1 Buchstabe c CRR aus der Gesamtrisikopositionsmessgröße ausgeschlossen werden)</t>
  </si>
  <si>
    <t>EU-11b</t>
  </si>
  <si>
    <t>(Anpassung bei Risikopositionen, die gemäß Artikel 429a Absatz 1 Buchstabe j CRR aus der Gesamtrisikopositionsmessgröße ausgeschlossen werden)</t>
  </si>
  <si>
    <t>Sonstige Anpassungen</t>
  </si>
  <si>
    <t>EU LR2 - LRCom – Einheitliche Offenlegung der Verschuldungsquote</t>
  </si>
  <si>
    <t>Risikopositionen für die CRR-Verschuldungsquote</t>
  </si>
  <si>
    <t>On-balance sheet exposures (excluding derivatives and SFTs)</t>
  </si>
  <si>
    <t>Bilanzwirksame Posten (ohne Derivate und SFTs, aber einschließlich Sicherheiten)</t>
  </si>
  <si>
    <t>Hinzurechnung des Betrags von im Zusammenhang mit Derivaten gestellten Sicherheiten, die nach dem geltenden Rechnungslegungsrahmen von den Bilanzaktiva abgezogen werden</t>
  </si>
  <si>
    <t>(Abzüge von Forderungen für in bar geleistete Nachschüsse bei Derivatgeschäften)</t>
  </si>
  <si>
    <t>(Anpassung bei im Rahmen von Wertpapierfinanzierungsgeschäften entgegengenommenen Wertpapieren, die als Aktiva erfasst werden)</t>
  </si>
  <si>
    <t>(Allgemeine Kreditrisikoanpassungen an bilanzwirksamen Posten)</t>
  </si>
  <si>
    <t>(Bei der Ermittlung des Kernkapitals abgezogene Aktivabeträge)</t>
  </si>
  <si>
    <t xml:space="preserve">Summe der bilanzwirksamen Risikopositionen (ohne Derivate und SFTs) </t>
  </si>
  <si>
    <t>Derivative exposures</t>
  </si>
  <si>
    <t>Wiederbeschaffungskosten für Derivatgeschäfte nach SA-CCR (d. h. ohne anrechenbare, in bar erhaltene Nachschüsse)</t>
  </si>
  <si>
    <t>EU-8a</t>
  </si>
  <si>
    <t>Abweichende Regelung für Derivate: Beitrag der Wiederbeschaffungskosten nach vereinfachtem Standardansatz</t>
  </si>
  <si>
    <t xml:space="preserve">Aufschläge für den potenziellen künftigen Risikopositionswert im Zusammenhang mit SA-CCR-Derivatgeschäften </t>
  </si>
  <si>
    <t>EU-9a</t>
  </si>
  <si>
    <t>Abweichende Regelung für Derivate: Potenzieller künftiger Risikopositionsbeitrag nach vereinfachtem Standardansatz</t>
  </si>
  <si>
    <t>EU-9b</t>
  </si>
  <si>
    <t>Risikoposition gemäß Ursprungsrisikomethode</t>
  </si>
  <si>
    <t>(Ausgeschlossener CCP-Teil kundengeclearter Handelsrisikopositionen) (SA-CCR)</t>
  </si>
  <si>
    <t>EU-10a</t>
  </si>
  <si>
    <t>(Ausgeschlossener CCP-Teil kundengeclearter Handelsrisikopositionen) (vereinfachter Standardansatz)</t>
  </si>
  <si>
    <t>EU-10b</t>
  </si>
  <si>
    <t>(Ausgeschlossener CCP-Teil kundengeclearter Handelsrisikopositionen) (Ursprungsrisikomethode)</t>
  </si>
  <si>
    <t>Angepasster effektiver Nominalwert geschriebener Kreditderivate</t>
  </si>
  <si>
    <t>(Aufrechnungen der angepassten effektiven Nominalwerte und Abzüge der Aufschläge für geschriebene Kreditderivate)</t>
  </si>
  <si>
    <t xml:space="preserve">Gesamtsumme der Risikopositionen aus Derivaten </t>
  </si>
  <si>
    <t>Securities financing transaction (SFT) exposures</t>
  </si>
  <si>
    <t>Brutto-Aktiva aus SFTs (ohne Anerkennung von Netting), nach Bereinigung um als Verkauf verbuchte Geschäfte</t>
  </si>
  <si>
    <t>(Aufgerechnete Beträge von Barverbindlichkeiten und -forderungen aus Brutto-Aktiva aus SFTs)</t>
  </si>
  <si>
    <t>Gegenparteiausfallrisikoposition für SFT-Aktiva</t>
  </si>
  <si>
    <t>EU-16a</t>
  </si>
  <si>
    <t>Abweichende Regelung für SFTs: Gegenparteiausfallrisikoposition gemäß Artikel 429e Absatz 5 und Artikel 222 CRR</t>
  </si>
  <si>
    <t>Risikopositionen aus als Beauftragter getätigten Geschäften</t>
  </si>
  <si>
    <t>EU-17a</t>
  </si>
  <si>
    <t>(Ausgeschlossener CCP-Teil kundengeclearter SFT-Risikopositionen)</t>
  </si>
  <si>
    <t>Gesamtsumme der Risikopositionen aus Wertpapierfinanzierungsgeschäften</t>
  </si>
  <si>
    <t xml:space="preserve">Other off-balance sheet exposures </t>
  </si>
  <si>
    <t>Außerbilanzielle Risikopositionen zum Bruttonominalwert</t>
  </si>
  <si>
    <t>(Anpassungen für die Umrechnung in Kreditäquivalenzbeträge)</t>
  </si>
  <si>
    <t>(Bei der Bestimmung des Kernkapitals abgezogene allgemeine Rückstellungen sowie spezifische Rückstellungen in Verbindung mit außerbilanziellen Risikopositionen)</t>
  </si>
  <si>
    <t>Außerbilanzielle Risikopositionen</t>
  </si>
  <si>
    <r>
      <t xml:space="preserve">Excluded exposures </t>
    </r>
    <r>
      <rPr>
        <b/>
        <strike/>
        <sz val="11"/>
        <color rgb="FFFF0000"/>
        <rFont val="Calibri"/>
        <family val="2"/>
        <scheme val="minor"/>
      </rPr>
      <t/>
    </r>
  </si>
  <si>
    <t>EU-22a</t>
  </si>
  <si>
    <t>(Risikopositionen, die gemäß Artikel 429a Absatz 1 Buchstabe c CRR aus der Gesamtrisikopositionsmessgröße ausgeschlossen werden)</t>
  </si>
  <si>
    <t>EU-22b</t>
  </si>
  <si>
    <t>((Bilanzielle und außerbilanzielle) Risikopositionen, die gemäß Artikel 429a Absatz 1 Buchstabe j CRR ausgeschlossen werden)</t>
  </si>
  <si>
    <t>EU-22c</t>
  </si>
  <si>
    <t>(Ausgeschlossene Risikopositionen öffentlicher Entwicklungsbanken (oder als solche behandelter Einheiten) – öffentliche Investitionen)</t>
  </si>
  <si>
    <t>EU-22d</t>
  </si>
  <si>
    <t>(Ausgeschlossene Risikopositionen öffentlicher Entwicklungsbanken (oder als solche behandelter Einheiten) – Förderdarlehen)</t>
  </si>
  <si>
    <t>EU-22e</t>
  </si>
  <si>
    <t>(Ausgeschlossene Risikopositionen aus der Weitergabe von Förderdarlehen durch Institute, die keine öffentlichen Entwicklungsbanken (oder als solche behandelte Einheiten) sind)</t>
  </si>
  <si>
    <t>EU-22f</t>
  </si>
  <si>
    <t xml:space="preserve">(Ausgeschlossene garantierte Teile von Risikopositionen aus Exportkrediten) </t>
  </si>
  <si>
    <t>EU-22g</t>
  </si>
  <si>
    <t>(Ausgeschlossene überschüssige Sicherheiten, die bei Triparty Agents hinterlegt wurden)</t>
  </si>
  <si>
    <t>EU-22h</t>
  </si>
  <si>
    <t>(Von CSDs/Instituten erbrachte CSD-bezogene Dienstleistungen, die gemäß Artikel 429a Absatz 1 Buchstabe o CRR ausgeschlossen werden)</t>
  </si>
  <si>
    <t>EU-22i</t>
  </si>
  <si>
    <t>(Von benannten Instituten erbrachte CSD-bezogene Dienstleistungen, die gemäß Artikel 429a Absatz 1 Buchstabe p CRR ausgeschlossen werden)</t>
  </si>
  <si>
    <t>EU-22j</t>
  </si>
  <si>
    <t>(Verringerung des Risikopositionswerts von Vorfinanzierungs- oder Zwischenkrediten)</t>
  </si>
  <si>
    <t>EU-22k</t>
  </si>
  <si>
    <t>Gesamtsumme der ausgeschlossenen Risikopositionen</t>
  </si>
  <si>
    <t>Capital and total exposure measure</t>
  </si>
  <si>
    <t>Kernkapital</t>
  </si>
  <si>
    <t>Leverage ratio</t>
  </si>
  <si>
    <t>Verschuldungsquote (in %)</t>
  </si>
  <si>
    <t>EU-25</t>
  </si>
  <si>
    <t>Verschuldungsquote (ohne die Auswirkungen der Ausnahmeregelung für öffentliche Investitionen und Förderdarlehen) (in %)</t>
  </si>
  <si>
    <t>25a</t>
  </si>
  <si>
    <t>Verschuldungsquote (ohne die Auswirkungen etwaiger vorübergehender Ausnahmeregelungen für Zentralbankreserven) (in %)</t>
  </si>
  <si>
    <t>Regulatorische Mindestanforderung an die Verschuldungsquote (in %)</t>
  </si>
  <si>
    <t>EU-26a</t>
  </si>
  <si>
    <t xml:space="preserve">Zusätzliche Eigenmittelanforderungen zur Eindämmung des Risikos einer übermäßigen Verschuldung (in %) </t>
  </si>
  <si>
    <t>EU-26b</t>
  </si>
  <si>
    <t xml:space="preserve">     davon: in Form von hartem Kernkapital</t>
  </si>
  <si>
    <t>Anforderung an den Puffer der Verschuldungsquote (in %)</t>
  </si>
  <si>
    <t>EU-27a</t>
  </si>
  <si>
    <t>Gesamtanforderungen an die Verschuldungsquote (in %)</t>
  </si>
  <si>
    <t>Choice on transitional arrangements and relevant exposures</t>
  </si>
  <si>
    <t>EU-27b</t>
  </si>
  <si>
    <t>Gewählte Übergangsregelung für die Definition der Kapitalmessgröße</t>
  </si>
  <si>
    <t>Disclosure of mean values</t>
  </si>
  <si>
    <t>Mittelwert der Tageswerte der Brutto-Aktiva aus SFTs nach Bereinigung um als Verkauf verbuchte Geschäfte und Aufrechnung der Beträge damit verbundener Barverbindlichkeiten und -forderungen</t>
  </si>
  <si>
    <t>Quartalsendwert der Brutto-Aktiva aus SFTs nach Bereinigung um als Verkauf verbuchte Geschäfte und Aufrechnung der Beträge damit verbundener Barverbindlichkeiten und -forderungen</t>
  </si>
  <si>
    <t>Gesamtrisikopositionsmessgröße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</si>
  <si>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30a</t>
  </si>
  <si>
    <t>Gesamtrisikopositionsmessgröße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</si>
  <si>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Verschuldungsquote (einschließlich der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</si>
  <si>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31a</t>
  </si>
  <si>
    <t>Verschuldungsquote (ohne die Auswirkungen etwaiger vorübergehender Ausnahmeregelungen für Zentralbankreserven) unter Einbeziehung der in Zeile 28 offengelegten Mittelwerte der Brutto-Aktiva aus SFTs (nach Bereinigung um als Verkauf verbuchte Geschäfte und Aufrechnung der Beträge damit verbundener Barverbindlichkeiten und -forderungen)</t>
  </si>
  <si>
    <t>EU LR3 - LRSpl – Aufgliederung der bilanzwirksamen Risikopositionen (ohne Derivate, SFTs und ausgenommene Risikopositionen)</t>
  </si>
  <si>
    <t>EU-1</t>
  </si>
  <si>
    <t>Gesamtsumme der bilanzwirksamen Risikopositionen (ohne Derivate, SFTs und ausgenommene Risikopositionen), davon:</t>
  </si>
  <si>
    <t>EU-2</t>
  </si>
  <si>
    <t>Risikopositionen im Handelsbuch</t>
  </si>
  <si>
    <t>EU-3</t>
  </si>
  <si>
    <t>Risikopositionen im Anlagebuch, davon:</t>
  </si>
  <si>
    <t>EU-4</t>
  </si>
  <si>
    <t>Risikopositionen in Form gedeckter Schuldverschreibungen</t>
  </si>
  <si>
    <t>EU-5</t>
  </si>
  <si>
    <t>Risikopositionen, die wie Risikopositionen gegenüber Staaten behandelt werden</t>
  </si>
  <si>
    <t>EU-6</t>
  </si>
  <si>
    <t>Risikopositionen gegenüber regionalen Gebietskörperschaften, multilateralen Entwicklungsbanken, internationalen Organisationen und öffentlichen Stellen, die nicht wie Staaten behandelt werden</t>
  </si>
  <si>
    <t>EU-7</t>
  </si>
  <si>
    <t>Risikopositionen gegenüber Instituten</t>
  </si>
  <si>
    <t>EU-8</t>
  </si>
  <si>
    <t>Durch Grundpfandrechte an Immobilien besicherte Risikopositionen</t>
  </si>
  <si>
    <t>EU-9</t>
  </si>
  <si>
    <t>Risikopositionen aus dem Mengengeschäft</t>
  </si>
  <si>
    <t>EU-10</t>
  </si>
  <si>
    <t>Risikopositionen gegenüber Unternehmen</t>
  </si>
  <si>
    <t>EU-11</t>
  </si>
  <si>
    <t>Ausgefallene Risikopositionen</t>
  </si>
  <si>
    <t>EU-12</t>
  </si>
  <si>
    <t>Sonstige Risikopositionen (z. B. Beteiligungen, Verbriefungen und sonstige Aktiva, die keine Kreditverpflichtungen sind)</t>
  </si>
  <si>
    <t>EU LIQ1 - Quantitative Angaben zur LCR</t>
  </si>
  <si>
    <t>Konsolidierungskreis: Einzelinstitut</t>
  </si>
  <si>
    <t>Ungewichteter Gesamtwert (Durchschnitt)</t>
  </si>
  <si>
    <t>Gewichteter Gesamtwert (Durchschnitt)</t>
  </si>
  <si>
    <t>Quartal endet am (TT. Monat JJJJ)</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</si>
  <si>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</si>
  <si>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</si>
  <si>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</si>
  <si>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</si>
  <si>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</si>
  <si>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</si>
  <si>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</si>
  <si>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</si>
  <si>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</si>
  <si>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</si>
  <si>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</si>
  <si>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</si>
  <si>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</si>
  <si>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</si>
  <si>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</si>
  <si>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</si>
  <si>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</si>
  <si>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</si>
  <si>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</si>
  <si>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</si>
  <si>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</si>
  <si>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</si>
  <si>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</si>
  <si>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</si>
  <si>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</si>
  <si>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</si>
  <si>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</si>
  <si>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</si>
  <si>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</si>
  <si>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</si>
  <si>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</si>
  <si>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</si>
  <si>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EU-21</t>
  </si>
  <si>
    <t>LIQUIDITÄTSPUFFER</t>
  </si>
  <si>
    <t>GESAMTE NETTOMITTELABFLÜSSE</t>
  </si>
  <si>
    <t>LIQUIDITÄTSDECKUNGSQUOTE</t>
  </si>
  <si>
    <t>Die Zusammensetzung von Liquiditätspuffern und Finanzierungsquellen sind in einem umfangreichen Regelwerk festgelegt. Ein Monitoring in der entsprechenden Granularität erfolgt monatlich mittels der ALMM Berichte.</t>
  </si>
  <si>
    <t>Die Steiermärkische Sparkasse weist eine stabile Entwicklung der Kundeneinlagen im dargestellten Zeithorizont auf. Das Institut weist einen signifikanten Liquiditätspuffer vor, der die LCR weit über den internen und externen Limits hält.</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</si>
  <si>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</si>
  <si>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</si>
  <si>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</si>
  <si>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</si>
  <si>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</si>
  <si>
    <t xml:space="preserve">EU LIQ2: Strukturelle Liquiditätsquote </t>
  </si>
  <si>
    <t>Ungewichteter Wert nach Restlaufzeit</t>
  </si>
  <si>
    <t>Gewichteter Wert</t>
  </si>
  <si>
    <t>Keine Restlaufzeit</t>
  </si>
  <si>
    <t>&lt; 6 Monate</t>
  </si>
  <si>
    <t>6 Monate bis &lt; 1 Jahr</t>
  </si>
  <si>
    <t>≥ 1 Jahr</t>
  </si>
  <si>
    <t>Posten der verfügbaren stabilen Refinanzierung (ASF)</t>
  </si>
  <si>
    <t>Kapitalposten und -instrumente</t>
  </si>
  <si>
    <t>Eigenmittel</t>
  </si>
  <si>
    <t>Sonstige Kapitalinstrumente</t>
  </si>
  <si>
    <t>Privatkundeneinlagen</t>
  </si>
  <si>
    <t>Großvolumige Finanzierung:</t>
  </si>
  <si>
    <t>Operative Einlagen</t>
  </si>
  <si>
    <t>Sonstige großvolumige Finanzierung</t>
  </si>
  <si>
    <t>Interdependente Verbindlichkeiten</t>
  </si>
  <si>
    <t xml:space="preserve">Sonstige Verbindlichkeiten: </t>
  </si>
  <si>
    <t xml:space="preserve">NSFR für Derivatverbindlichkeiten </t>
  </si>
  <si>
    <t>Sämtliche anderen Verbindlichkeiten und Kapitalinstrumente, die nicht in den vorstehenden Kategorien enthalten sind</t>
  </si>
  <si>
    <t>Verfügbare stabile Refinanzierung (ASF) insgesamt</t>
  </si>
  <si>
    <t>Posten der erforderlichen stabilen Refinanzierung (RSF)</t>
  </si>
  <si>
    <t>EU-15a</t>
  </si>
  <si>
    <t>Mit einer Restlaufzeit von mindestens einem Jahr belastete Vermögenswerte im Deckungspool</t>
  </si>
  <si>
    <t>Einlagen, die zu operativen Zwecken bei anderen Finanzinstituten gehalten werden</t>
  </si>
  <si>
    <t>Vertragsgemäß bediente Darlehen und Wertpapiere:</t>
  </si>
  <si>
    <t>Vertragsgemäß bediente Wertpapierfinanzierungsgeschäfte mit Finanzkunden, durch HQLA der Stufe 1 besichert, auf die ein Haircut von 0 % angewandt werden kann</t>
  </si>
  <si>
    <t>Vertragsgemäß bediente Wertpapierfinanzierungsgeschäfte mit Finanzkunden, durch andere Vermögenswerte und Darlehen und Kredite an Finanzkunden besichert</t>
  </si>
  <si>
    <t>Vertragsgemäß bediente Darlehen an nichtfinanzielle Kapitalgesellschaften, Darlehen an Privat- und kleine Geschäftskunden und Darlehen an Staaten und öffentliche Stellen, davon:</t>
  </si>
  <si>
    <t>Mit einem Risikogewicht von höchstens 35 % nach dem Standardansatz für Kreditrisiko laut Basel II</t>
  </si>
  <si>
    <t xml:space="preserve">Vertragsgemäß bediente Hypothekendarlehen auf Wohnimmobilien, davon: </t>
  </si>
  <si>
    <t>24</t>
  </si>
  <si>
    <t>Sonstige Darlehen und Wertpapiere, die nicht ausgefallen sind und nicht als HQLA infrage kommen, einschließlich börsengehandelter Aktien und bilanzwirksamer Posten für die Handelsfinanzierung</t>
  </si>
  <si>
    <t>Interdependente Aktiva</t>
  </si>
  <si>
    <t xml:space="preserve">Sonstige Aktiva </t>
  </si>
  <si>
    <t>Physisch gehandelte Waren</t>
  </si>
  <si>
    <t>Als Einschuss für Derivatekontrakte geleistete Aktiva und Beiträge zu Ausfallfonds von CCPs</t>
  </si>
  <si>
    <t>NSFR für Derivateaktiva </t>
  </si>
  <si>
    <t xml:space="preserve">NSFR für Derivatverbindlichkeiten vor Abzug geleisteter Nachschüsse </t>
  </si>
  <si>
    <t>Alle sonstigen Aktiva, die nicht in den vorstehenden Kategorien enthalten sind</t>
  </si>
  <si>
    <t>Außerbilanzielle Posten</t>
  </si>
  <si>
    <t>RSF insgesamt</t>
  </si>
  <si>
    <t>Strukturelle Liquiditätsquote (%)</t>
  </si>
  <si>
    <t>EU CR1: Vertragsgemäß bediente und notleidende Risikopositionen und damit verbundene Rückstellungen</t>
  </si>
  <si>
    <t>l</t>
  </si>
  <si>
    <t>m</t>
  </si>
  <si>
    <t>n</t>
  </si>
  <si>
    <t>o</t>
  </si>
  <si>
    <t>Bruttobuchwert / Nominalbetrag</t>
  </si>
  <si>
    <t>Kumulierte Wertminderung, kumulierte negative Änderungen beim beizulegenden Zeitwert aufgrund von Ausfallrisiken und Rückstellungen</t>
  </si>
  <si>
    <t>Kumulierte teilweise Abschreibung</t>
  </si>
  <si>
    <t>Empfangene Sicherheiten und Finanzgarantien</t>
  </si>
  <si>
    <t>Vertragsgemäß bediente Risikopositionen</t>
  </si>
  <si>
    <t>Notleidende Risikopositionen</t>
  </si>
  <si>
    <t>Vertragsgemäß bediente Risikopositionen - kumulierte Wertminderung und Rückstellungen</t>
  </si>
  <si>
    <t xml:space="preserve">Notleidende Risikopositionen – kumulierte Wertminderung, kumulierte negative Änderungen beim beizulegenden Zeitwert aufgrund von Ausfallrisiken und Rückstellungen </t>
  </si>
  <si>
    <t>Bei vertrags-gemäß bedienten Risikopositionen</t>
  </si>
  <si>
    <t>Bei notleidenden Risikopositionen</t>
  </si>
  <si>
    <t>Davon Stufe 1</t>
  </si>
  <si>
    <t>Davon Stufe 2</t>
  </si>
  <si>
    <t>Davon Stufe 3</t>
  </si>
  <si>
    <t>005</t>
  </si>
  <si>
    <t>Guthaben bei Zentralbanken und Sichtguthaben</t>
  </si>
  <si>
    <t>Darlehen und Kredite</t>
  </si>
  <si>
    <t>Zentralbanken</t>
  </si>
  <si>
    <t>030</t>
  </si>
  <si>
    <t>Sektor Staat</t>
  </si>
  <si>
    <t>040</t>
  </si>
  <si>
    <t>Kreditinstitute</t>
  </si>
  <si>
    <t>050</t>
  </si>
  <si>
    <t>Sonstige finanzielle Kapitalgesellschaften</t>
  </si>
  <si>
    <t>060</t>
  </si>
  <si>
    <t>Nichtfinanzielle Kapitalgesellschaften</t>
  </si>
  <si>
    <t>070</t>
  </si>
  <si>
    <t>Davon: KMU</t>
  </si>
  <si>
    <t>080</t>
  </si>
  <si>
    <t>Haushalte</t>
  </si>
  <si>
    <t>090</t>
  </si>
  <si>
    <t>100</t>
  </si>
  <si>
    <t>110</t>
  </si>
  <si>
    <t>120</t>
  </si>
  <si>
    <t>130</t>
  </si>
  <si>
    <t>140</t>
  </si>
  <si>
    <t>150</t>
  </si>
  <si>
    <t>160</t>
  </si>
  <si>
    <t>170</t>
  </si>
  <si>
    <t>180</t>
  </si>
  <si>
    <t>190</t>
  </si>
  <si>
    <t>200</t>
  </si>
  <si>
    <t>210</t>
  </si>
  <si>
    <t>220</t>
  </si>
  <si>
    <t>EU CR1-A: Restlaufzeit von Risikopositionen</t>
  </si>
  <si>
    <t>Netto-Risikopositionswert</t>
  </si>
  <si>
    <t>Jederzeit kündbar</t>
  </si>
  <si>
    <t>&lt;= 1 Jahr</t>
  </si>
  <si>
    <t>&gt; 1 Jahr &lt;= 5 Jahre</t>
  </si>
  <si>
    <t>&gt; 5 Jahre</t>
  </si>
  <si>
    <t>Keine angegebene Restlaufzeit</t>
  </si>
  <si>
    <t>EU CR2: Veränderung des Bestands notleidender Darlehen und Kredite</t>
  </si>
  <si>
    <t xml:space="preserve">Bruttobuchwert               </t>
  </si>
  <si>
    <t>Zuflüsse zu notleidenden Portfolios</t>
  </si>
  <si>
    <t>Abflüsse aus notleidenden Portfolios</t>
  </si>
  <si>
    <t>Abflüsse aufgrund von Abschreibungen</t>
  </si>
  <si>
    <t>Abfluss aus sonstigen Gründen</t>
  </si>
  <si>
    <t>EU CQ1: Kreditqualität gestundeter Risikopositionen</t>
  </si>
  <si>
    <t>Bruttobuchwert / Nominalbetrag der Risikopositionen mit Stundungsmaßnahmen</t>
  </si>
  <si>
    <t>Empfangene Sicherheiten und empfangene Finanzgarantien für gestundete Risikopositionen</t>
  </si>
  <si>
    <t>Vertragsgemäß bedient gestundet</t>
  </si>
  <si>
    <t>Notleidend gestundet</t>
  </si>
  <si>
    <t>Bei vertragsgemäß bedienten gestundeten Risikopositionen</t>
  </si>
  <si>
    <t>Bei notleidend gestundeten Risikopositionen</t>
  </si>
  <si>
    <t>Davon: Empfangene Sicherheiten und Finanzgarantien für notleidende Risikopositionen mit Stundungsmaßnahmen</t>
  </si>
  <si>
    <t>Davon: ausgefallen</t>
  </si>
  <si>
    <t>Davon: wertgemindert</t>
  </si>
  <si>
    <t>Erteilte Kreditzusagen</t>
  </si>
  <si>
    <t>EU CQ4: Qualität notleidender Risikopositionen nach geografischem Gebiet </t>
  </si>
  <si>
    <t>Kumulierte Wertminderung</t>
  </si>
  <si>
    <t>Rückstellungen für außerbilanzielle Verbindlichkeiten aus Zusagen und erteilte Finanzgarantien</t>
  </si>
  <si>
    <t>Kumulierte negative Änderungen beim beizulegenden Zeitwert aufgrund von Ausfallrisiken bei notleidenden Risikopositionen</t>
  </si>
  <si>
    <t>Davon: notleidend</t>
  </si>
  <si>
    <t>Davon: der Wertminderung unterliegend</t>
  </si>
  <si>
    <t>Bilanzwirksame Risikopositionen</t>
  </si>
  <si>
    <t>Kernmärkte</t>
  </si>
  <si>
    <t xml:space="preserve">    Österreich</t>
  </si>
  <si>
    <t xml:space="preserve">    Nordmazedonien</t>
  </si>
  <si>
    <t xml:space="preserve">    Bosnien</t>
  </si>
  <si>
    <t xml:space="preserve">    Kroatien</t>
  </si>
  <si>
    <t xml:space="preserve">    Slowenien</t>
  </si>
  <si>
    <t xml:space="preserve">    Serbien</t>
  </si>
  <si>
    <t xml:space="preserve">    Montenegro</t>
  </si>
  <si>
    <t>Sonstige EU Länder</t>
  </si>
  <si>
    <t>Sonstige Industrieländer</t>
  </si>
  <si>
    <t>Emerging Markets</t>
  </si>
  <si>
    <t>230</t>
  </si>
  <si>
    <t>240</t>
  </si>
  <si>
    <t>250</t>
  </si>
  <si>
    <t>EU CQ5: Kreditqualität von Darlehen und Kredite an nichtfinanzielle Kapitalgesellschaften nach Wirtschaftszweig</t>
  </si>
  <si>
    <t>Bruttobuchwert</t>
  </si>
  <si>
    <t>Davon: der Wertminderung unterliegende Darlehen und Kredite</t>
  </si>
  <si>
    <t>Land- und Forstwirtschaft, Fischerei</t>
  </si>
  <si>
    <t>Bergbau und Gewinnung von Steinen und Erden</t>
  </si>
  <si>
    <t>Herstellung</t>
  </si>
  <si>
    <t>Energieversorgung</t>
  </si>
  <si>
    <t>Wasserversorgung</t>
  </si>
  <si>
    <t>Baugewerbe</t>
  </si>
  <si>
    <t>Handel</t>
  </si>
  <si>
    <t>Transport und Lagerung</t>
  </si>
  <si>
    <t>Gastgewerbe/Beherbergung und Gastronomie</t>
  </si>
  <si>
    <t>Information und Kommunikation</t>
  </si>
  <si>
    <t>Erbringung von Finanz- und Versicherungsdienstleistungen</t>
  </si>
  <si>
    <t>Grundstücks- und Wohnungswesen</t>
  </si>
  <si>
    <t>Erbringung von freiberuflichen, wissenschaftlichen und technischen Dienstleistungen</t>
  </si>
  <si>
    <t>Erbringung von sonstigen wirtschaftlichen Dienstleistungen</t>
  </si>
  <si>
    <t>Öffentliche Verwaltung, Verteidigung; Sozialversicherung</t>
  </si>
  <si>
    <t>Bildung</t>
  </si>
  <si>
    <t>Gesundheits- und Sozialwesen</t>
  </si>
  <si>
    <t>Kunst, Unterhaltung und Erholung</t>
  </si>
  <si>
    <t>Sonstige Dienstleistungen</t>
  </si>
  <si>
    <t xml:space="preserve">EU CQ7: Durch Inbesitznahme und Vollstreckungsverfahren erlangte Sicherheiten </t>
  </si>
  <si>
    <t xml:space="preserve">Durch Inbesitznahme erlangte Sicherheiten </t>
  </si>
  <si>
    <t>Beim erstmaligen Ansatz beizulegender Wert</t>
  </si>
  <si>
    <t>Kumulierte negative Änderungen</t>
  </si>
  <si>
    <t>Außer Sachanlagen</t>
  </si>
  <si>
    <t>Wohnimmobilien</t>
  </si>
  <si>
    <t>Gewerbeimmobilien</t>
  </si>
  <si>
    <t>Bewegliche Sachen (Fahrzeuge, Schiffe usw.)</t>
  </si>
  <si>
    <t>Eigenkapitalinstrumente und Schuldtitel</t>
  </si>
  <si>
    <t>Sonstige Sicherheiten</t>
  </si>
  <si>
    <t>EU CR3 – Übersicht über Kreditrisikominderungstechniken:  Offenlegung der Verwendung von Kreditrisikominderungstechniken</t>
  </si>
  <si>
    <t xml:space="preserve">Unbesicherte Risikopositionen – Buchwert </t>
  </si>
  <si>
    <t>Besicherte Risikopositionen – Buchwert</t>
  </si>
  <si>
    <r>
      <t xml:space="preserve">Davon </t>
    </r>
    <r>
      <rPr>
        <b/>
        <sz val="10"/>
        <color rgb="FF000000"/>
        <rFont val="Arial"/>
        <family val="2"/>
      </rPr>
      <t>durch Sicherheiten</t>
    </r>
    <r>
      <rPr>
        <sz val="10"/>
        <color rgb="FF000000"/>
        <rFont val="Arial"/>
        <family val="2"/>
      </rPr>
      <t xml:space="preserve"> besichert </t>
    </r>
  </si>
  <si>
    <r>
      <t xml:space="preserve">Davon </t>
    </r>
    <r>
      <rPr>
        <b/>
        <sz val="10"/>
        <color rgb="FF000000"/>
        <rFont val="Arial"/>
        <family val="2"/>
      </rPr>
      <t>durch Finanzgarantien</t>
    </r>
    <r>
      <rPr>
        <sz val="10"/>
        <color rgb="FF000000"/>
        <rFont val="Arial"/>
        <family val="2"/>
      </rPr>
      <t xml:space="preserve"> besichert</t>
    </r>
  </si>
  <si>
    <r>
      <t xml:space="preserve">Davon </t>
    </r>
    <r>
      <rPr>
        <b/>
        <sz val="10"/>
        <color rgb="FF000000"/>
        <rFont val="Arial"/>
        <family val="2"/>
      </rPr>
      <t>durch Kreditderivate</t>
    </r>
    <r>
      <rPr>
        <sz val="10"/>
        <color rgb="FF000000"/>
        <rFont val="Arial"/>
        <family val="2"/>
      </rPr>
      <t xml:space="preserve"> besichert</t>
    </r>
  </si>
  <si>
    <t xml:space="preserve">Schuldverschreibungen </t>
  </si>
  <si>
    <t>Summe</t>
  </si>
  <si>
    <t xml:space="preserve">     Davon notleidende Risikopositionen</t>
  </si>
  <si>
    <t xml:space="preserve">            Davon ausgefallen </t>
  </si>
  <si>
    <t>EU CR4 – Standardansatz – Kreditrisiko und Wirkung der Kreditrisikominderung</t>
  </si>
  <si>
    <t xml:space="preserve"> Exposure classes</t>
  </si>
  <si>
    <t>Risikopositionen vor Kreditumrechnungsfaktor en (CCF) und Kreditrisikominderung (CRM)</t>
  </si>
  <si>
    <t>Risikopositionen nach CCF und CRM</t>
  </si>
  <si>
    <t>Risikogewichtete Aktiva (RWA) und RWA-Dichte</t>
  </si>
  <si>
    <t>Bilanzielle Risikopositionen</t>
  </si>
  <si>
    <t>Risikogewichtete Aktiva (RWA)</t>
  </si>
  <si>
    <t xml:space="preserve">RWA-Dichte (%) </t>
  </si>
  <si>
    <t>Regionale oder lokale Gebietskörperschaften</t>
  </si>
  <si>
    <t>Multilaterale Entwicklungsbanken</t>
  </si>
  <si>
    <t>Internationale Organisationen</t>
  </si>
  <si>
    <t>Ausgefallene Positionen</t>
  </si>
  <si>
    <t>Gedeckte Schuldverschreibungen</t>
  </si>
  <si>
    <t>Organismen für gemeinsame Anlagen</t>
  </si>
  <si>
    <t>Meldebogen EU CR7 – IRB-Ansatz – Auswirkungen von als Kreditrisikominderungstechniken genutzten Kreditderivaten auf den RWEA</t>
  </si>
  <si>
    <t>Risikogewichteter Positionsbetrag vor Kreditderivaten</t>
  </si>
  <si>
    <t>Tatsächlicher risikogewichteter Positionsbetrag</t>
  </si>
  <si>
    <r>
      <rPr>
        <sz val="10"/>
        <color theme="1"/>
        <rFont val="Arial"/>
        <family val="2"/>
      </rPr>
      <t>a</t>
    </r>
  </si>
  <si>
    <r>
      <rPr>
        <sz val="10"/>
        <color theme="1"/>
        <rFont val="Arial"/>
        <family val="2"/>
      </rPr>
      <t>b</t>
    </r>
  </si>
  <si>
    <t>Zentralstaaten und Zentralbanken – F-IRB</t>
  </si>
  <si>
    <t>EU 1a</t>
  </si>
  <si>
    <t>Regionale und lokale Gebietskörperschaften – F-IRB</t>
  </si>
  <si>
    <t>EU 1b</t>
  </si>
  <si>
    <t>Öffentliche Stellen – F-IRB</t>
  </si>
  <si>
    <t>Zentralstaaten und Zentralbanken – A-IRB</t>
  </si>
  <si>
    <t>EU 2a</t>
  </si>
  <si>
    <t>Regionale und lokale Gebietskörperschaften – A-IRB</t>
  </si>
  <si>
    <t>EU 2b</t>
  </si>
  <si>
    <t>Öffentliche Stellen – A-IRB</t>
  </si>
  <si>
    <t>Institute – F-IRB</t>
  </si>
  <si>
    <t xml:space="preserve">Entfällt </t>
  </si>
  <si>
    <t>Unternehmen – F-IRB</t>
  </si>
  <si>
    <t>EU 5a</t>
  </si>
  <si>
    <t xml:space="preserve">   Unternehmen – Allgemein</t>
  </si>
  <si>
    <t>EU 5b</t>
  </si>
  <si>
    <t xml:space="preserve">   Unternehmen – Spezialfinanzierungen</t>
  </si>
  <si>
    <t>EU 5c</t>
  </si>
  <si>
    <t xml:space="preserve">   Unternehmen – Angekaufte Forderungen </t>
  </si>
  <si>
    <t>Unternehmen – A-IRB</t>
  </si>
  <si>
    <t>EU 6a</t>
  </si>
  <si>
    <r>
      <rPr>
        <sz val="10"/>
        <color theme="1"/>
        <rFont val="Arial"/>
        <family val="2"/>
      </rPr>
      <t xml:space="preserve">   Unternehmen – Allgemein</t>
    </r>
  </si>
  <si>
    <t>EU 6b</t>
  </si>
  <si>
    <r>
      <rPr>
        <sz val="10"/>
        <color theme="1"/>
        <rFont val="Arial"/>
        <family val="2"/>
      </rPr>
      <t xml:space="preserve">   Unternehmen – Spezialfinanzierungen</t>
    </r>
  </si>
  <si>
    <t>EU 6c</t>
  </si>
  <si>
    <t xml:space="preserve">   Unternehmen – Angekaufte Forderungen</t>
  </si>
  <si>
    <t>EU 8a</t>
  </si>
  <si>
    <t>Mengengeschäft – A-IRB</t>
  </si>
  <si>
    <t xml:space="preserve">   Mengengeschäft – Qualifiziert revolvierend (QRRE)</t>
  </si>
  <si>
    <t xml:space="preserve">   Mengengeschäft – Durch Wohnimmobilien besichert</t>
  </si>
  <si>
    <t>EU10a</t>
  </si>
  <si>
    <t xml:space="preserve">   Mengengeschäft – Angekaufte Forderungen </t>
  </si>
  <si>
    <t>EU10b</t>
  </si>
  <si>
    <t xml:space="preserve">   Mengengeschäft – Sonstige Risikopositionen aus dem Mengengeschäft </t>
  </si>
  <si>
    <t>Risikopositionen nach F-IRB-Ansatz</t>
  </si>
  <si>
    <t>Risikopositionen nach A-IRB-Ansatz</t>
  </si>
  <si>
    <t>Gesamtrisikoposition</t>
  </si>
  <si>
    <t>EU CR7-A – IRB-Ansatz – Offenlegung des Rückgriffs auf CRM-Techniken</t>
  </si>
  <si>
    <t>A-IRB</t>
  </si>
  <si>
    <t xml:space="preserve">Gesamtrisiko-position
</t>
  </si>
  <si>
    <t>Kreditrisikominderungstechniken</t>
  </si>
  <si>
    <t>Kreditrisikominderungmethoden bei der RWEA-Berechnung</t>
  </si>
  <si>
    <t>Besicherung mit Sicherheitsleistung (FCP)</t>
  </si>
  <si>
    <t xml:space="preserve"> Besicherung ohne Sicherheitsleistung (UFCP)</t>
  </si>
  <si>
    <r>
      <rPr>
        <b/>
        <sz val="10"/>
        <color theme="1"/>
        <rFont val="Arial"/>
        <family val="2"/>
      </rPr>
      <t xml:space="preserve">RWEA ohne Substitutionseffekte
</t>
    </r>
    <r>
      <rPr>
        <sz val="10"/>
        <color theme="1"/>
        <rFont val="Arial"/>
        <family val="2"/>
      </rPr>
      <t xml:space="preserve">(nur Reduktionseffekte)
</t>
    </r>
  </si>
  <si>
    <r>
      <t xml:space="preserve">RWEA mit Substitutionseffekten
</t>
    </r>
    <r>
      <rPr>
        <sz val="10"/>
        <color theme="1"/>
        <rFont val="Arial"/>
        <family val="2"/>
      </rPr>
      <t>(sowohl Reduktions- als auch Substitutionseffekte)</t>
    </r>
    <r>
      <rPr>
        <b/>
        <sz val="10"/>
        <color theme="1"/>
        <rFont val="Arial"/>
        <family val="2"/>
      </rPr>
      <t xml:space="preserve">
</t>
    </r>
  </si>
  <si>
    <r>
      <t xml:space="preserve"> 
Teil der durch </t>
    </r>
    <r>
      <rPr>
        <b/>
        <sz val="10"/>
        <color theme="1"/>
        <rFont val="Arial"/>
        <family val="2"/>
      </rPr>
      <t>Finanz-sicherheiten</t>
    </r>
    <r>
      <rPr>
        <sz val="10"/>
        <color theme="1"/>
        <rFont val="Arial"/>
        <family val="2"/>
      </rPr>
      <t xml:space="preserve"> gedeckten Risikopositionen (%)</t>
    </r>
  </si>
  <si>
    <r>
      <t xml:space="preserve">Teil der durch </t>
    </r>
    <r>
      <rPr>
        <b/>
        <sz val="10"/>
        <color theme="1"/>
        <rFont val="Arial"/>
        <family val="2"/>
      </rPr>
      <t>sonstige anerkennungs-fähige Sicherheiten</t>
    </r>
    <r>
      <rPr>
        <sz val="10"/>
        <color theme="1"/>
        <rFont val="Arial"/>
        <family val="2"/>
      </rPr>
      <t xml:space="preserve"> gedeckten Risikopositionen (%)</t>
    </r>
  </si>
  <si>
    <r>
      <t xml:space="preserve">Teil der durch </t>
    </r>
    <r>
      <rPr>
        <b/>
        <sz val="10"/>
        <color theme="1"/>
        <rFont val="Arial"/>
        <family val="2"/>
      </rPr>
      <t>andere Formen der Besicherung mit Sicherheits-leistung</t>
    </r>
    <r>
      <rPr>
        <sz val="10"/>
        <color theme="1"/>
        <rFont val="Arial"/>
        <family val="2"/>
      </rPr>
      <t xml:space="preserve"> gedeckten Risikopositionen (%)</t>
    </r>
  </si>
  <si>
    <r>
      <t xml:space="preserve">
Teil der durch </t>
    </r>
    <r>
      <rPr>
        <b/>
        <sz val="10"/>
        <color theme="1"/>
        <rFont val="Arial"/>
        <family val="2"/>
      </rPr>
      <t>Garantien</t>
    </r>
    <r>
      <rPr>
        <sz val="10"/>
        <color theme="1"/>
        <rFont val="Arial"/>
        <family val="2"/>
      </rPr>
      <t xml:space="preserve"> gedeckten Risikopositionen (%)</t>
    </r>
  </si>
  <si>
    <r>
      <t xml:space="preserve">Teil der durch </t>
    </r>
    <r>
      <rPr>
        <b/>
        <sz val="10"/>
        <color theme="1"/>
        <rFont val="Arial"/>
        <family val="2"/>
      </rPr>
      <t>Kreditderivate</t>
    </r>
    <r>
      <rPr>
        <sz val="10"/>
        <color theme="1"/>
        <rFont val="Arial"/>
        <family val="2"/>
      </rPr>
      <t xml:space="preserve"> gedeckten Risikopositionen (%)</t>
    </r>
  </si>
  <si>
    <r>
      <t xml:space="preserve">Teil der durch </t>
    </r>
    <r>
      <rPr>
        <b/>
        <sz val="10"/>
        <color theme="1"/>
        <rFont val="Arial"/>
        <family val="2"/>
      </rPr>
      <t>Immobilien-besicherung</t>
    </r>
    <r>
      <rPr>
        <sz val="10"/>
        <color theme="1"/>
        <rFont val="Arial"/>
        <family val="2"/>
      </rPr>
      <t xml:space="preserve"> gedeckten Risikopositionen (%)</t>
    </r>
  </si>
  <si>
    <r>
      <t xml:space="preserve">Teil der durch </t>
    </r>
    <r>
      <rPr>
        <b/>
        <sz val="10"/>
        <color theme="1"/>
        <rFont val="Arial"/>
        <family val="2"/>
      </rPr>
      <t>Forderungen</t>
    </r>
    <r>
      <rPr>
        <sz val="10"/>
        <color theme="1"/>
        <rFont val="Arial"/>
        <family val="2"/>
      </rPr>
      <t xml:space="preserve"> gedeckten Risikopositionen (%)</t>
    </r>
  </si>
  <si>
    <r>
      <t xml:space="preserve">Teil der durch </t>
    </r>
    <r>
      <rPr>
        <b/>
        <sz val="10"/>
        <color theme="1"/>
        <rFont val="Arial"/>
        <family val="2"/>
      </rPr>
      <t>andere Sach-sicherheiten</t>
    </r>
    <r>
      <rPr>
        <sz val="10"/>
        <color theme="1"/>
        <rFont val="Arial"/>
        <family val="2"/>
      </rPr>
      <t xml:space="preserve"> gedeckten Risikopositionen (%)</t>
    </r>
  </si>
  <si>
    <r>
      <t xml:space="preserve">Teil der durch </t>
    </r>
    <r>
      <rPr>
        <b/>
        <sz val="10"/>
        <color theme="1"/>
        <rFont val="Arial"/>
        <family val="2"/>
      </rPr>
      <t>Bareinlagen</t>
    </r>
    <r>
      <rPr>
        <sz val="10"/>
        <color theme="1"/>
        <rFont val="Arial"/>
        <family val="2"/>
      </rPr>
      <t xml:space="preserve"> gedeckten Risikopositionen (%)</t>
    </r>
  </si>
  <si>
    <r>
      <t xml:space="preserve">Teil der durch </t>
    </r>
    <r>
      <rPr>
        <b/>
        <sz val="10"/>
        <color theme="1"/>
        <rFont val="Arial"/>
        <family val="2"/>
      </rPr>
      <t>Lebens-versicherungen</t>
    </r>
    <r>
      <rPr>
        <sz val="10"/>
        <color theme="1"/>
        <rFont val="Arial"/>
        <family val="2"/>
      </rPr>
      <t xml:space="preserve"> gedeckten Risikopositionen (%)</t>
    </r>
  </si>
  <si>
    <r>
      <t xml:space="preserve">Teil der durch </t>
    </r>
    <r>
      <rPr>
        <b/>
        <sz val="10"/>
        <color theme="1"/>
        <rFont val="Arial"/>
        <family val="2"/>
      </rPr>
      <t>von Dritten gehaltene Instrumente</t>
    </r>
    <r>
      <rPr>
        <sz val="10"/>
        <color theme="1"/>
        <rFont val="Arial"/>
        <family val="2"/>
      </rPr>
      <t xml:space="preserve"> gedeckten Risikopositionen (%)</t>
    </r>
  </si>
  <si>
    <t>F-IRB</t>
  </si>
  <si>
    <t xml:space="preserve">EU CR8 – RWEA-Flussrechnung der Kreditrisiken gemäß IRB-Ansatz </t>
  </si>
  <si>
    <t>Risikogewichteter Positionsbetrag</t>
  </si>
  <si>
    <t>Umfang der Vermögenswerte (+/-)</t>
  </si>
  <si>
    <t>Qualität der Vermögenswerte (+/-)</t>
  </si>
  <si>
    <t>Modellaktualisierungen (+/-)</t>
  </si>
  <si>
    <t>Methoden und Politik (+/-)</t>
  </si>
  <si>
    <t>Erwerb und Veräußerung (+/-)</t>
  </si>
  <si>
    <t>Wechselkursschwankungen (+/-)</t>
  </si>
  <si>
    <t>Sonstige (+/-)</t>
  </si>
  <si>
    <t>EU CR10 – Spezialfinanzierungen und Beteiligungspositionen nach dem einfachen Risikogewichtungsansatz</t>
  </si>
  <si>
    <t>EU CR10.1</t>
  </si>
  <si>
    <t>Spezialfinanzierungen: Projektfinanzierung (Slotting-Ansatz)</t>
  </si>
  <si>
    <t>Regulatorische Kategorien</t>
  </si>
  <si>
    <t>Restlaufzeit</t>
  </si>
  <si>
    <t>Risikogewicht</t>
  </si>
  <si>
    <t>Risikopositionswert</t>
  </si>
  <si>
    <t>Erwarteter Verlustbetrag</t>
  </si>
  <si>
    <t>Kategorie 1</t>
  </si>
  <si>
    <t>Weniger als 2,5 Jahre</t>
  </si>
  <si>
    <t>2,5 Jahre oder mehr</t>
  </si>
  <si>
    <t>Kategorie 2</t>
  </si>
  <si>
    <t>Kategorie 3</t>
  </si>
  <si>
    <t>Kategorie 4</t>
  </si>
  <si>
    <t>Kategorie 5</t>
  </si>
  <si>
    <t>-</t>
  </si>
  <si>
    <t>EU CR10.2</t>
  </si>
  <si>
    <t>Spezialfinanzierungen: Immobilien-Renditeobjekte und hochvolatile Gewerbeimmobilien (Slotting-Ansatz)</t>
  </si>
  <si>
    <t>EU CR10.5</t>
  </si>
  <si>
    <t>Kategorien</t>
  </si>
  <si>
    <t>Meldebogen EU CCR7 – RWEA-Flussrechnungen von CCR-Risikopositionen nach der IMM</t>
  </si>
  <si>
    <r>
      <rPr>
        <sz val="10"/>
        <color theme="1"/>
        <rFont val="Arial"/>
        <family val="2"/>
      </rPr>
      <t>RWEA</t>
    </r>
  </si>
  <si>
    <r>
      <rPr>
        <b/>
        <sz val="10"/>
        <rFont val="Arial"/>
        <family val="2"/>
      </rPr>
      <t>RWEA am Ende des vorangegangenen Offenlegungszeitraums</t>
    </r>
  </si>
  <si>
    <r>
      <rPr>
        <sz val="10"/>
        <rFont val="Arial"/>
        <family val="2"/>
      </rPr>
      <t>Umfang der Vermögenswerte</t>
    </r>
  </si>
  <si>
    <r>
      <rPr>
        <sz val="10"/>
        <rFont val="Arial"/>
        <family val="2"/>
      </rPr>
      <t>Bonitätsstufe der Gegenparteien</t>
    </r>
  </si>
  <si>
    <r>
      <rPr>
        <sz val="10"/>
        <rFont val="Arial"/>
        <family val="2"/>
      </rPr>
      <t>Modellaktualisierungen (nur IMM)</t>
    </r>
  </si>
  <si>
    <r>
      <rPr>
        <sz val="10"/>
        <rFont val="Arial"/>
        <family val="2"/>
      </rPr>
      <t>Methodik und Regulierung (nur IMM)</t>
    </r>
  </si>
  <si>
    <r>
      <rPr>
        <sz val="10"/>
        <rFont val="Arial"/>
        <family val="2"/>
      </rPr>
      <t>Erwerb und Veräußerungen</t>
    </r>
  </si>
  <si>
    <r>
      <rPr>
        <sz val="10"/>
        <rFont val="Arial"/>
        <family val="2"/>
      </rPr>
      <t>Wechselkursschwankungen</t>
    </r>
  </si>
  <si>
    <r>
      <rPr>
        <sz val="10"/>
        <rFont val="Arial"/>
        <family val="2"/>
      </rPr>
      <t>Sonstige</t>
    </r>
  </si>
  <si>
    <r>
      <rPr>
        <b/>
        <sz val="10"/>
        <rFont val="Arial"/>
        <family val="2"/>
      </rPr>
      <t>RWEA am Ende des aktuellen Offenlegungszeitraums</t>
    </r>
  </si>
  <si>
    <t>Meldebogen EU MR2-B – RWEA-Flussrechnung der Marktrisiken bei dem auf internen Modellen basierenden Ansatz (IMA)</t>
  </si>
  <si>
    <t>VaR</t>
  </si>
  <si>
    <t>SVaR</t>
  </si>
  <si>
    <t>IRC</t>
  </si>
  <si>
    <t>Messung des Gesamtrisikos</t>
  </si>
  <si>
    <t>Sonstige</t>
  </si>
  <si>
    <t>RWEAs insgesamt</t>
  </si>
  <si>
    <t xml:space="preserve">RWEAs am Ende des vorangegangenen Zeitraums </t>
  </si>
  <si>
    <t>1a</t>
  </si>
  <si>
    <t>Regulatorische Anpassungen</t>
  </si>
  <si>
    <t>1b</t>
  </si>
  <si>
    <t xml:space="preserve">RWEAs am Ende des vorangegangenen Quartals (Tagesende) </t>
  </si>
  <si>
    <t xml:space="preserve">Entwicklungen bei den Risikoniveaus </t>
  </si>
  <si>
    <t xml:space="preserve">Modellaktualisierungen/-änderungen </t>
  </si>
  <si>
    <t>Methoden und Grundsätze</t>
  </si>
  <si>
    <t xml:space="preserve">Erwerb und Veräußerungen </t>
  </si>
  <si>
    <t xml:space="preserve">Wechselkursschwankungen </t>
  </si>
  <si>
    <t xml:space="preserve">Sonstige </t>
  </si>
  <si>
    <t>8a</t>
  </si>
  <si>
    <t xml:space="preserve">RWEAs am Ende des Offenlegungszeitraums (Tagesende) </t>
  </si>
  <si>
    <t>8b</t>
  </si>
  <si>
    <t xml:space="preserve">RWEAs am Ende des Offenlegungszeitraums </t>
  </si>
  <si>
    <t>Meldebogen EU CVA4 – RWEA-Flussrechnung des Risikos einer Anpassung der Kreditbewertung nach dem Standardansatz (SA)</t>
  </si>
  <si>
    <r>
      <rPr>
        <sz val="11"/>
        <color rgb="FF000000"/>
        <rFont val="Calibri"/>
        <family val="2"/>
        <scheme val="minor"/>
      </rPr>
      <t> </t>
    </r>
  </si>
  <si>
    <r>
      <rPr>
        <sz val="11"/>
        <color rgb="FF000000"/>
        <rFont val="Calibri"/>
        <family val="2"/>
        <scheme val="minor"/>
      </rPr>
      <t>a</t>
    </r>
  </si>
  <si>
    <r>
      <rPr>
        <sz val="11"/>
        <color rgb="FF000000"/>
        <rFont val="Calibri"/>
        <family val="2"/>
        <scheme val="minor"/>
      </rPr>
      <t>Risikogewichteter Positionsbetrag</t>
    </r>
  </si>
  <si>
    <r>
      <rPr>
        <sz val="11"/>
        <color rgb="FF000000"/>
        <rFont val="Calibri"/>
        <family val="2"/>
        <scheme val="minor"/>
      </rPr>
      <t>Risikogewichteter Positionsbetrag am Ende der vorangegangenen Berichtsperiode</t>
    </r>
  </si>
  <si>
    <r>
      <rPr>
        <sz val="11"/>
        <color rgb="FF000000"/>
        <rFont val="Calibri"/>
        <family val="2"/>
        <scheme val="minor"/>
      </rPr>
      <t>Risikogewichteter Positionsbetrag am Ende der laufenden Berichtsperiode</t>
    </r>
  </si>
  <si>
    <t>EU ILAC – Interne Verlustabsorptionsfähigkeit: interne MREL und, falls zutreffend, Anforderung an Eigenmittel und berücksichtigungsfähige Verbindlichkeiten für Nicht- EU-G-SRI</t>
  </si>
  <si>
    <t>Mindestanforderung an Eigenmittel und berücksichtigungsfähige Verbindlichkeiten (interne MREL)</t>
  </si>
  <si>
    <t>Nicht-EU-G-SRI-Anforderung an Eigenmittel und berücksichtigungs-fähige Verbindlichkeiten</t>
  </si>
  <si>
    <t>Qualitative Angaben</t>
  </si>
  <si>
    <t>Anwendbare Anforderung und Anwendungsebene</t>
  </si>
  <si>
    <t>EU 1</t>
  </si>
  <si>
    <t>Unterliegt das Unternehmen einer G-SRI-Anforderung an Eigenmittel und berücksichtigungsfähige Verbindlichkeiten? (J/N)</t>
  </si>
  <si>
    <t>(N) Nein</t>
  </si>
  <si>
    <t>EU 2</t>
  </si>
  <si>
    <t>Wenn EU-1 mit „Ja“ beantwortet wurde, gilt die Anforderung auf konsolidierter oder individueller Basis? (K/I)</t>
  </si>
  <si>
    <t>EU 2a</t>
  </si>
  <si>
    <t>Unterliegt das Unternehmen internen MREL? (J/N)</t>
  </si>
  <si>
    <t>(J) Ja</t>
  </si>
  <si>
    <t>EU 2b</t>
  </si>
  <si>
    <t>Wenn EU-2a mit „Ja“ beantwortet wurde, gilt die Anforderung auf konsolidierter oder individueller Basis? (K/I)</t>
  </si>
  <si>
    <t>(I) Individuell</t>
  </si>
  <si>
    <t>Eigenmittel und berücksichtigungsfähige Verbindlichkeiten</t>
  </si>
  <si>
    <t>EU 3</t>
  </si>
  <si>
    <t>Hartes Kernkapital (CET1)</t>
  </si>
  <si>
    <t>EU 4</t>
  </si>
  <si>
    <t>Berücksichtigungsfähiges zusätzliches Kernkapital</t>
  </si>
  <si>
    <t>EU 5</t>
  </si>
  <si>
    <t>Berücksichtigungsfähiges Ergänzungskapital</t>
  </si>
  <si>
    <t>EU 6</t>
  </si>
  <si>
    <t>Berücksichtigungsfähige Eigenmittel</t>
  </si>
  <si>
    <t>EU 7</t>
  </si>
  <si>
    <t>Berücksichtigungsfähige Verbindlichkeiten</t>
  </si>
  <si>
    <t>EU 8</t>
  </si>
  <si>
    <t>davon gewährte Garantien</t>
  </si>
  <si>
    <t>(Anpassungen)</t>
  </si>
  <si>
    <t>EU 9b</t>
  </si>
  <si>
    <t>Eigenmittel und Positionen der nachrangigen Verbindlichkeiten nach der Anpassung</t>
  </si>
  <si>
    <t>Gesamtrisikobetrag und Gesamtrisikopositionsmessgröße</t>
  </si>
  <si>
    <t>EU 10</t>
  </si>
  <si>
    <t>EU 11</t>
  </si>
  <si>
    <t>Gesamtrisikopositionsmessgröße (TEM)</t>
  </si>
  <si>
    <t>Verhältniswert der Eigenmittel und der berücksichtigungsfähigen Verbindlichkeiten</t>
  </si>
  <si>
    <t>EU 12</t>
  </si>
  <si>
    <t>Eigenmittel und berücksichtigungsfähige Verbindlichkeiten als prozentualer Anteil am TREA</t>
  </si>
  <si>
    <t>EU 13</t>
  </si>
  <si>
    <t>EU 14</t>
  </si>
  <si>
    <t>Eigenmittel und berücksichtigungsfähige Verbindlichkeiten als prozentualer Anteil an der TEM</t>
  </si>
  <si>
    <t>EU 15</t>
  </si>
  <si>
    <t>EU 16</t>
  </si>
  <si>
    <t>CET1 (in Prozent des TREA), das nach Erfüllung der Anforderungen des Unternehmens zur Verfügung steht</t>
  </si>
  <si>
    <t>EU 17</t>
  </si>
  <si>
    <t>Institutsspezifische kombinierte Kapitalpuffer-Anforderung</t>
  </si>
  <si>
    <t>Anforderungen</t>
  </si>
  <si>
    <t>EU 18</t>
  </si>
  <si>
    <t>Anforderung als prozentualer Anteil am TREA</t>
  </si>
  <si>
    <t>EU 19</t>
  </si>
  <si>
    <t>davon, welcher Teil der Anforderung mit einer Garantie erfüllt werden kann</t>
  </si>
  <si>
    <t>EU 20</t>
  </si>
  <si>
    <t>Anforderung als prozentualer Anteil an der TEM</t>
  </si>
  <si>
    <t>EU 21</t>
  </si>
  <si>
    <t>EU 22</t>
  </si>
  <si>
    <t>Gesamtbetrag der ausgenommenen Verbindlichkeiten im Sinne von Artikel 72a Absatz 2 der Verordnung (EU) Nr. 575/2013</t>
  </si>
  <si>
    <t>Das Template wurde gemäß den Anforderungen der Durchführungsverordnung (EU) 2021/763 im Hinblick auf die aufsichtlichen Meldungen und die Offenlegung der Mindestanforderung an Eigenmittel und berücksichtigungsfähiger Verbindlichkeiten (Technische Durchführungsstandards – ITS) erstellt. 
Die Steiermärkische Sparkasse ist Teil der AT-Resolution Gruppe und hat einen internen MREL-Bescheid erhalten. Das Mindesterfordernis wurde in Abstimmung mit dem SRB (Single Resolution Board), als Abwicklungsbehörde der Gruppe und der BRRD (Bank Recovery and Resolution Directive) festgesetzt. 
Mit dem Veröffentlichungsstichtag erfüllt die Steiermärkische Sparkasse die internen MREL-Bestimmungen.</t>
  </si>
  <si>
    <t xml:space="preserve"> </t>
  </si>
  <si>
    <t>(ET) Aethiopien</t>
  </si>
  <si>
    <t>(VC) St. Vincent - Nord-Grenadinen)</t>
  </si>
  <si>
    <t>Staaten oder Zentralbanken</t>
  </si>
  <si>
    <t xml:space="preserve">Non-central government public sector entities </t>
  </si>
  <si>
    <t>EU 3a</t>
  </si>
  <si>
    <t>Davon: Spezialfinanzierungen</t>
  </si>
  <si>
    <t>Subordinated debt exposures and equity</t>
  </si>
  <si>
    <t>Subordinated debt exposures</t>
  </si>
  <si>
    <t>EU 7b</t>
  </si>
  <si>
    <t>Eigenkapital</t>
  </si>
  <si>
    <t>Secured by mortgages on immovable property and ADC exposures</t>
  </si>
  <si>
    <t xml:space="preserve"> 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</si>
  <si>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</si>
  <si>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</si>
  <si>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</si>
  <si>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</si>
  <si>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Risikopositionen gegenüber Instituten und Unternehmen mit kurzfristiger Bonitätsbeurteilung</t>
  </si>
  <si>
    <t>Sonstige Positionen</t>
  </si>
  <si>
    <t>Secured by mortgages on residential immovable property - non IPRE</t>
  </si>
  <si>
    <t>9.1</t>
  </si>
  <si>
    <t>9.2</t>
  </si>
  <si>
    <t>9.3</t>
  </si>
  <si>
    <t>9.4</t>
  </si>
  <si>
    <t>9.5</t>
  </si>
  <si>
    <t>5.3</t>
  </si>
  <si>
    <t>6.3</t>
  </si>
  <si>
    <t>6.4</t>
  </si>
  <si>
    <t>Regionale und lokale Gebietskörperschaften</t>
  </si>
  <si>
    <t>Unternehmen – Allgemein</t>
  </si>
  <si>
    <t>Unternehmen – Spezialfinanzierungen</t>
  </si>
  <si>
    <t>Unternehmen – Angekaufte Forderungen</t>
  </si>
  <si>
    <t>Mengengeschäft – Qualifiziert revolvierend</t>
  </si>
  <si>
    <t>Mengengeschäft – Durch Wohnimmobilien besichert</t>
  </si>
  <si>
    <t>Mengengeschäft – Angekaufte Forderungen</t>
  </si>
  <si>
    <t>Mengengeschäft – Sonstige Risikopositionen aus dem Mengengeschäft</t>
  </si>
  <si>
    <t>Kumuliertes sonstiges Gesamtergebnis (OCI): unterschiedliche Offenlegung sonstiger Rücklagen (außer OCI) zwischen der Bilanz und der aufsichtsrechtlichen Berichterstattung</t>
  </si>
  <si>
    <t>Einbehaltene Gewinne: Für die aufsichtsrechtliche Meldung wird aufgrund der Gewinnanrechnung gemäß Artikel 26 (2) CRR der genehmigte EZB-Gewinn abzüglich der berechneten Dividende berücksichtigt; unterschiedliche Offenlegung „sonstiger Rücklagen“ (außer OCI) zwischen der Bilanz und der aufsichtsrechtlichen Berichterstattung</t>
  </si>
  <si>
    <t>NA</t>
  </si>
  <si>
    <t>Beteiligungen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</si>
</sst>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
    <numFmt numFmtId="165" formatCode="_-* #,##0.0_-;\-* #,##0.0_-;_-* &quot;-&quot;??_-;_-@_-"/>
    <numFmt numFmtId="166" formatCode="_-* #,##0.0_-;\-* #,##0.0_-;_-* &quot;-&quot;?_-;_-@_-"/>
    <numFmt numFmtId="167" formatCode="#,##0.0"/>
    <numFmt numFmtId="168" formatCode="#,##0.0_ ;\-#,##0.0\ "/>
    <numFmt numFmtId="169" formatCode="#,##0.0000"/>
    <numFmt numFmtId="170" formatCode="mmm"/>
    <numFmt numFmtId="171" formatCode="0.000%"/>
    <numFmt numFmtId="172" formatCode="#,##0.0,,"/>
    <numFmt numFmtId="173" formatCode="#,##0.0,"/>
    <numFmt numFmtId="181" formatCode="#,##0.00000000000"/>
  </numFmts>
  <fonts count="68">
    <font>
      <sz val="10"/>
      <color theme="1"/>
      <name val="Arial"/>
      <family val="2"/>
    </font>
    <font>
      <b/>
      <sz val="10"/>
      <color theme="1"/>
      <name val="Arial"/>
      <family val="2"/>
    </font>
    <font>
      <u/>
      <sz val="10"/>
      <color theme="10"/>
      <name val="Arial"/>
      <family val="2"/>
    </font>
    <font>
      <sz val="11"/>
      <color theme="1"/>
      <name val="Calibri"/>
      <family val="2"/>
      <scheme val="minor"/>
    </font>
    <font>
      <sz val="8"/>
      <color theme="1"/>
      <name val="Arial"/>
      <family val="2"/>
    </font>
    <font>
      <sz val="8"/>
      <name val="Arial"/>
      <family val="2"/>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trike/>
      <sz val="11"/>
      <color rgb="FFFF0000"/>
      <name val="Calibri"/>
      <family val="2"/>
      <scheme val="minor"/>
    </font>
    <font>
      <b/>
      <sz val="14"/>
      <name val="Arial"/>
      <family val="2"/>
    </font>
    <font>
      <b/>
      <sz val="10"/>
      <name val="Arial"/>
      <family val="2"/>
    </font>
    <font>
      <i/>
      <sz val="10"/>
      <name val="Arial"/>
      <family val="2"/>
    </font>
    <font>
      <b/>
      <sz val="12"/>
      <name val="Arial"/>
      <family val="2"/>
    </font>
    <font>
      <sz val="10"/>
      <color rgb="FF000000"/>
      <name val="Arial"/>
      <family val="2"/>
    </font>
    <font>
      <b/>
      <sz val="10"/>
      <color rgb="FF000000"/>
      <name val="Arial"/>
      <family val="2"/>
    </font>
    <font>
      <sz val="11"/>
      <name val="Arial"/>
      <family val="2"/>
    </font>
    <font>
      <i/>
      <sz val="10"/>
      <color theme="1"/>
      <name val="Arial"/>
      <family val="2"/>
    </font>
    <font>
      <b/>
      <sz val="20"/>
      <name val="Arial"/>
      <family val="2"/>
    </font>
    <font>
      <sz val="11"/>
      <color theme="3" tint="-0.499984740745262"/>
      <name val="Arial"/>
      <family val="2"/>
    </font>
    <font>
      <sz val="11"/>
      <color theme="3" tint="-0.499984740745262"/>
      <name val="Calibri"/>
      <family val="2"/>
      <scheme val="minor"/>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sz val="12"/>
      <color theme="3" tint="-0.499984740745262"/>
      <name val="Arial"/>
      <family val="2"/>
    </font>
    <font>
      <b/>
      <sz val="10"/>
      <color rgb="FFFF0000"/>
      <name val="Arial"/>
      <family val="2"/>
    </font>
    <font>
      <sz val="12"/>
      <color theme="3" tint="-0.499984740745262"/>
      <name val="Arial"/>
      <family val="2"/>
    </font>
    <font>
      <i/>
      <sz val="10"/>
      <color rgb="FF000000"/>
      <name val="Arial"/>
      <family val="2"/>
    </font>
    <font>
      <b/>
      <i/>
      <sz val="10"/>
      <color theme="3" tint="-0.499984740745262"/>
      <name val="Arial"/>
      <family val="2"/>
    </font>
    <font>
      <b/>
      <i/>
      <sz val="10"/>
      <name val="Arial"/>
      <family val="2"/>
    </font>
    <font>
      <b/>
      <sz val="10"/>
      <color rgb="FF2F5773"/>
      <name val="Arial"/>
      <family val="2"/>
    </font>
    <font>
      <b/>
      <i/>
      <sz val="10"/>
      <color theme="1"/>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
      <i/>
      <sz val="9"/>
      <name val="Inter"/>
    </font>
    <font>
      <b/>
      <sz val="11"/>
      <name val="Calibri"/>
      <family val="2"/>
      <scheme val="minor"/>
    </font>
    <font>
      <sz val="11"/>
      <name val="Calibri"/>
      <family val="2"/>
      <scheme val="minor"/>
    </font>
    <font>
      <b/>
      <sz val="11"/>
      <color rgb="FF000000"/>
      <name val="Calibri"/>
      <family val="2"/>
    </font>
    <font>
      <sz val="11"/>
      <color rgb="FF000000"/>
      <name val="Calibri"/>
      <family val="2"/>
    </font>
    <font>
      <sz val="9"/>
      <color rgb="FF000000"/>
      <name val="Segoe UI"/>
      <family val="2"/>
    </font>
    <font>
      <i/>
      <sz val="7"/>
      <name val="Inter"/>
    </font>
    <font>
      <sz val="11"/>
      <color rgb="FF000000"/>
      <name val="Calibri"/>
      <family val="2"/>
      <scheme val="minor"/>
    </font>
    <font>
      <b/>
      <i/>
      <sz val="10"/>
      <color rgb="FFFF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indexed="42"/>
        <bgColor indexed="64"/>
      </patternFill>
    </fill>
    <fill>
      <patternFill patternType="solid">
        <fgColor indexed="9"/>
        <bgColor indexed="64"/>
      </patternFill>
    </fill>
    <fill>
      <patternFill patternType="solid">
        <fgColor rgb="FFBFBFBF"/>
        <bgColor indexed="64"/>
      </patternFill>
    </fill>
    <fill>
      <patternFill patternType="solid">
        <fgColor rgb="FFFFFFCC"/>
      </patternFill>
    </fill>
    <fill>
      <patternFill patternType="solid">
        <fgColor rgb="FFFFC7CE"/>
      </patternFill>
    </fill>
    <fill>
      <patternFill patternType="solid">
        <fgColor rgb="FFFFFFFF"/>
      </patternFill>
    </fill>
    <fill>
      <patternFill patternType="solid">
        <fgColor theme="0"/>
        <bgColor rgb="FFD9E1ED"/>
      </patternFill>
    </fill>
    <fill>
      <patternFill patternType="solid">
        <fgColor theme="0" tint="-0.14999847407452621"/>
        <bgColor rgb="FFD9E1ED"/>
      </patternFill>
    </fill>
    <fill>
      <patternFill patternType="solid">
        <fgColor theme="2" tint="-9.9978637043366805E-2"/>
        <bgColor indexed="64"/>
      </patternFill>
    </fill>
    <fill>
      <patternFill patternType="solid">
        <fgColor rgb="FFFFFFFF"/>
        <bgColor rgb="FF000000"/>
      </patternFill>
    </fill>
    <fill>
      <patternFill patternType="solid">
        <fgColor rgb="FFD0CECE"/>
        <bgColor rgb="FF000000"/>
      </patternFill>
    </fill>
    <fill>
      <patternFill patternType="solid">
        <fgColor theme="0"/>
        <bgColor rgb="FF000000"/>
      </patternFill>
    </fill>
    <fill>
      <patternFill patternType="solid">
        <fgColor rgb="FFD9D9D9"/>
        <bgColor rgb="FF000000"/>
      </patternFill>
    </fill>
    <fill>
      <patternFill patternType="solid">
        <fgColor theme="0" tint="-0.249977111117893"/>
        <bgColor rgb="FF000000"/>
      </patternFill>
    </fill>
  </fills>
  <borders count="26">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s>
  <cellStyleXfs count="46">
    <xf numFmtId="0" fontId="0" fillId="0" borderId="0"/>
    <xf numFmtId="0" fontId="2" fillId="0" borderId="0" applyNumberFormat="0" applyFill="0" applyBorder="0" applyAlignment="0" applyProtection="0"/>
    <xf numFmtId="0" fontId="3" fillId="0" borderId="0"/>
    <xf numFmtId="0" fontId="6" fillId="0" borderId="0">
      <alignment vertical="center"/>
    </xf>
    <xf numFmtId="3" fontId="6" fillId="6" borderId="3" applyFont="0">
      <alignment horizontal="right" vertical="center"/>
      <protection locked="0"/>
    </xf>
    <xf numFmtId="0" fontId="10" fillId="0" borderId="0"/>
    <xf numFmtId="0" fontId="9" fillId="0" borderId="0" applyNumberFormat="0" applyFill="0" applyBorder="0" applyAlignment="0" applyProtection="0"/>
    <xf numFmtId="0" fontId="6" fillId="0" borderId="0">
      <alignment vertical="center"/>
    </xf>
    <xf numFmtId="9" fontId="3" fillId="0" borderId="0" applyFont="0" applyFill="0" applyBorder="0" applyAlignment="0" applyProtection="0"/>
    <xf numFmtId="0" fontId="20" fillId="7" borderId="17" applyNumberFormat="0" applyFill="0" applyBorder="0" applyAlignment="0" applyProtection="0">
      <alignment horizontal="left"/>
    </xf>
    <xf numFmtId="0" fontId="15" fillId="0" borderId="0" applyNumberFormat="0" applyFill="0" applyBorder="0" applyAlignment="0" applyProtection="0"/>
    <xf numFmtId="0" fontId="6" fillId="0" borderId="0"/>
    <xf numFmtId="0" fontId="6" fillId="0" borderId="0"/>
    <xf numFmtId="9" fontId="7" fillId="0" borderId="0" applyFont="0" applyFill="0" applyBorder="0" applyAlignment="0" applyProtection="0"/>
    <xf numFmtId="0" fontId="23" fillId="0" borderId="0"/>
    <xf numFmtId="0" fontId="24"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6" fillId="0" borderId="0"/>
    <xf numFmtId="0" fontId="6" fillId="0" borderId="0"/>
    <xf numFmtId="0" fontId="13" fillId="0" borderId="0" applyNumberFormat="0" applyFill="0" applyAlignment="0" applyProtection="0"/>
    <xf numFmtId="0" fontId="13" fillId="0" borderId="18" applyNumberFormat="0" applyFont="0" applyFill="0" applyBorder="0" applyAlignment="0" applyProtection="0"/>
    <xf numFmtId="43" fontId="7" fillId="0" borderId="0" applyFont="0" applyFill="0" applyBorder="0" applyAlignment="0" applyProtection="0"/>
    <xf numFmtId="49" fontId="13" fillId="0" borderId="5" applyNumberFormat="0" applyFill="0" applyAlignment="0" applyProtection="0"/>
    <xf numFmtId="49" fontId="13" fillId="0" borderId="5" applyNumberFormat="0" applyFill="0" applyAlignment="0" applyProtection="0"/>
    <xf numFmtId="0" fontId="13" fillId="0" borderId="0" applyNumberFormat="0" applyFill="0" applyAlignment="0" applyProtection="0"/>
    <xf numFmtId="0" fontId="6" fillId="0" borderId="0"/>
    <xf numFmtId="0" fontId="6" fillId="0" borderId="0"/>
    <xf numFmtId="0" fontId="6" fillId="0" borderId="0"/>
    <xf numFmtId="0" fontId="6" fillId="0" borderId="0"/>
    <xf numFmtId="0" fontId="3" fillId="9" borderId="19" applyNumberFormat="0" applyFont="0" applyAlignment="0" applyProtection="0"/>
    <xf numFmtId="0" fontId="25" fillId="10" borderId="0" applyNumberFormat="0" applyBorder="0" applyAlignment="0" applyProtection="0"/>
    <xf numFmtId="0" fontId="26"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9" fontId="23"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10" fillId="0" borderId="0"/>
    <xf numFmtId="0" fontId="6" fillId="0" borderId="0"/>
    <xf numFmtId="0" fontId="3" fillId="0" borderId="0"/>
    <xf numFmtId="0" fontId="13" fillId="7" borderId="7" applyFont="0" applyBorder="0">
      <alignment horizontal="center" wrapText="1"/>
    </xf>
    <xf numFmtId="0" fontId="2" fillId="0" borderId="0" applyNumberFormat="0" applyFill="0" applyBorder="0" applyAlignment="0" applyProtection="0"/>
  </cellStyleXfs>
  <cellXfs count="748">
    <xf numFmtId="0" fontId="0" fillId="0" borderId="0" xfId="0"/>
    <xf numFmtId="0" fontId="1" fillId="0" borderId="0" xfId="2" applyFont="1"/>
    <xf numFmtId="0" fontId="1" fillId="0" borderId="0" xfId="2" applyFont="1" applyAlignment="1">
      <alignment wrapText="1"/>
    </xf>
    <xf numFmtId="0" fontId="7" fillId="0" borderId="3" xfId="2" applyFont="1" applyBorder="1" applyAlignment="1">
      <alignment vertical="center" wrapText="1"/>
    </xf>
    <xf numFmtId="0" fontId="7" fillId="0" borderId="0" xfId="2" applyFont="1"/>
    <xf numFmtId="0" fontId="13" fillId="0" borderId="3" xfId="2" applyFont="1" applyBorder="1" applyAlignment="1">
      <alignment horizontal="center" vertical="center" wrapText="1"/>
    </xf>
    <xf numFmtId="0" fontId="6" fillId="0" borderId="3" xfId="2" applyFont="1" applyBorder="1" applyAlignment="1">
      <alignment vertical="center"/>
    </xf>
    <xf numFmtId="0" fontId="7" fillId="0" borderId="0" xfId="2" applyFont="1" applyAlignment="1">
      <alignment vertical="center"/>
    </xf>
    <xf numFmtId="0" fontId="16" fillId="0" borderId="3" xfId="2" applyFont="1" applyBorder="1" applyAlignment="1">
      <alignment vertical="center" wrapText="1"/>
    </xf>
    <xf numFmtId="0" fontId="17" fillId="0" borderId="3" xfId="2" applyFont="1" applyBorder="1" applyAlignment="1">
      <alignment vertical="center" wrapText="1"/>
    </xf>
    <xf numFmtId="0" fontId="6" fillId="3" borderId="3" xfId="2" applyFont="1" applyFill="1" applyBorder="1" applyAlignment="1">
      <alignment horizontal="center" vertical="center" wrapText="1"/>
    </xf>
    <xf numFmtId="0" fontId="1" fillId="0" borderId="3" xfId="2" applyFont="1" applyBorder="1" applyAlignment="1">
      <alignment horizontal="center" vertical="center"/>
    </xf>
    <xf numFmtId="0" fontId="7" fillId="0" borderId="0" xfId="2" applyFont="1" applyAlignment="1">
      <alignment wrapText="1"/>
    </xf>
    <xf numFmtId="0" fontId="7" fillId="0" borderId="3" xfId="2" applyFont="1" applyBorder="1"/>
    <xf numFmtId="0" fontId="7" fillId="0" borderId="0" xfId="2" applyFont="1" applyAlignment="1">
      <alignment vertical="center" wrapText="1"/>
    </xf>
    <xf numFmtId="0" fontId="6" fillId="0" borderId="3" xfId="2" applyFont="1" applyBorder="1" applyAlignment="1">
      <alignment horizontal="center"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0" fontId="7" fillId="0" borderId="9" xfId="2" applyFont="1" applyBorder="1" applyAlignment="1">
      <alignment horizontal="center" vertical="center" wrapText="1"/>
    </xf>
    <xf numFmtId="0" fontId="6" fillId="0" borderId="3" xfId="2" applyFont="1" applyBorder="1" applyAlignment="1">
      <alignment vertical="center" wrapText="1"/>
    </xf>
    <xf numFmtId="0" fontId="7" fillId="3" borderId="11" xfId="2" applyFont="1" applyFill="1" applyBorder="1" applyAlignment="1">
      <alignment vertical="center" wrapText="1"/>
    </xf>
    <xf numFmtId="0" fontId="2" fillId="0" borderId="0" xfId="1"/>
    <xf numFmtId="0" fontId="27" fillId="0" borderId="0" xfId="32" applyFont="1"/>
    <xf numFmtId="0" fontId="26" fillId="11" borderId="0" xfId="32" applyFill="1" applyAlignment="1">
      <alignment horizontal="left" vertical="center"/>
    </xf>
    <xf numFmtId="0" fontId="26" fillId="11" borderId="0" xfId="32" applyFill="1" applyAlignment="1">
      <alignment vertical="center"/>
    </xf>
    <xf numFmtId="0" fontId="27" fillId="11" borderId="0" xfId="32" applyFont="1" applyFill="1" applyAlignment="1">
      <alignment horizontal="center" wrapText="1"/>
    </xf>
    <xf numFmtId="165" fontId="28" fillId="11" borderId="0" xfId="33" applyNumberFormat="1" applyFont="1" applyFill="1" applyAlignment="1">
      <alignment horizontal="right" wrapText="1"/>
    </xf>
    <xf numFmtId="14" fontId="30" fillId="11" borderId="3" xfId="32" applyNumberFormat="1" applyFont="1" applyFill="1" applyBorder="1" applyAlignment="1">
      <alignment horizontal="center" vertical="center" wrapText="1"/>
    </xf>
    <xf numFmtId="0" fontId="27" fillId="11" borderId="3" xfId="32" applyFont="1" applyFill="1" applyBorder="1" applyAlignment="1">
      <alignment horizontal="center" vertical="center" wrapText="1"/>
    </xf>
    <xf numFmtId="0" fontId="27" fillId="11" borderId="9" xfId="32" applyFont="1" applyFill="1" applyBorder="1" applyAlignment="1">
      <alignment horizontal="left" vertical="center" wrapText="1"/>
    </xf>
    <xf numFmtId="166" fontId="27" fillId="0" borderId="0" xfId="32" applyNumberFormat="1" applyFont="1"/>
    <xf numFmtId="0" fontId="26" fillId="0" borderId="0" xfId="32"/>
    <xf numFmtId="0" fontId="26" fillId="11" borderId="0" xfId="32" applyFill="1" applyAlignment="1">
      <alignment horizontal="left" vertical="center" wrapText="1"/>
    </xf>
    <xf numFmtId="0" fontId="26" fillId="11" borderId="10" xfId="32" applyFill="1" applyBorder="1" applyAlignment="1">
      <alignment horizontal="left" vertical="center" wrapText="1"/>
    </xf>
    <xf numFmtId="0" fontId="26" fillId="11" borderId="12" xfId="32" applyFill="1" applyBorder="1" applyAlignment="1">
      <alignment horizontal="left" vertical="center" wrapText="1"/>
    </xf>
    <xf numFmtId="0" fontId="27" fillId="0" borderId="3" xfId="32" applyFont="1" applyBorder="1" applyAlignment="1">
      <alignment horizontal="center" vertical="center"/>
    </xf>
    <xf numFmtId="165" fontId="31" fillId="11" borderId="3" xfId="33" applyNumberFormat="1" applyFont="1" applyFill="1" applyBorder="1" applyAlignment="1">
      <alignment horizontal="center" vertical="center" wrapText="1"/>
    </xf>
    <xf numFmtId="0" fontId="29" fillId="2" borderId="3" xfId="32" applyFont="1" applyFill="1" applyBorder="1" applyAlignment="1">
      <alignment horizontal="left" vertical="center" wrapText="1"/>
    </xf>
    <xf numFmtId="0" fontId="29" fillId="2" borderId="8" xfId="32" applyFont="1" applyFill="1" applyBorder="1" applyAlignment="1">
      <alignment horizontal="left" vertical="center" wrapText="1"/>
    </xf>
    <xf numFmtId="0" fontId="29" fillId="2" borderId="7" xfId="32" applyFont="1" applyFill="1" applyBorder="1" applyAlignment="1">
      <alignment vertical="center" wrapText="1"/>
    </xf>
    <xf numFmtId="0" fontId="29" fillId="2" borderId="8" xfId="32" applyFont="1" applyFill="1" applyBorder="1" applyAlignment="1">
      <alignment vertical="center" wrapText="1"/>
    </xf>
    <xf numFmtId="0" fontId="29" fillId="2" borderId="9" xfId="32" applyFont="1" applyFill="1" applyBorder="1" applyAlignment="1">
      <alignment vertical="center" wrapText="1"/>
    </xf>
    <xf numFmtId="0" fontId="29" fillId="2" borderId="3" xfId="32" applyFont="1" applyFill="1" applyBorder="1" applyAlignment="1">
      <alignment horizontal="center" vertical="center" wrapText="1"/>
    </xf>
    <xf numFmtId="0" fontId="29" fillId="11" borderId="7" xfId="32" applyFont="1" applyFill="1" applyBorder="1" applyAlignment="1">
      <alignment vertical="center" wrapText="1"/>
    </xf>
    <xf numFmtId="10" fontId="27" fillId="11" borderId="3" xfId="32" applyNumberFormat="1" applyFont="1" applyFill="1" applyBorder="1" applyAlignment="1">
      <alignment horizontal="right" vertical="center" wrapText="1"/>
    </xf>
    <xf numFmtId="10" fontId="31" fillId="11" borderId="3" xfId="32" applyNumberFormat="1" applyFont="1" applyFill="1" applyBorder="1" applyAlignment="1">
      <alignment horizontal="right" vertical="center" wrapText="1"/>
    </xf>
    <xf numFmtId="0" fontId="29" fillId="2" borderId="8" xfId="32" applyFont="1" applyFill="1" applyBorder="1" applyAlignment="1">
      <alignment horizontal="left" vertical="center"/>
    </xf>
    <xf numFmtId="0" fontId="27" fillId="0" borderId="3" xfId="32" applyFont="1" applyBorder="1" applyAlignment="1">
      <alignment horizontal="center" vertical="center" wrapText="1"/>
    </xf>
    <xf numFmtId="0" fontId="27" fillId="0" borderId="9" xfId="32" applyFont="1" applyBorder="1" applyAlignment="1">
      <alignment horizontal="left" vertical="center" wrapText="1"/>
    </xf>
    <xf numFmtId="10" fontId="27" fillId="0" borderId="3" xfId="32" applyNumberFormat="1" applyFont="1" applyBorder="1" applyAlignment="1">
      <alignment horizontal="right" vertical="center" wrapText="1"/>
    </xf>
    <xf numFmtId="10" fontId="31" fillId="0" borderId="3" xfId="32" applyNumberFormat="1" applyFont="1" applyBorder="1" applyAlignment="1">
      <alignment horizontal="right" vertical="center" wrapText="1"/>
    </xf>
    <xf numFmtId="0" fontId="27" fillId="0" borderId="9" xfId="32" applyFont="1" applyBorder="1" applyAlignment="1">
      <alignment horizontal="left" vertical="center" wrapText="1" indent="1"/>
    </xf>
    <xf numFmtId="10" fontId="27" fillId="0" borderId="3" xfId="34" applyNumberFormat="1" applyFont="1" applyFill="1" applyBorder="1" applyAlignment="1">
      <alignment horizontal="right" vertical="center" wrapText="1"/>
    </xf>
    <xf numFmtId="10" fontId="31" fillId="11" borderId="3" xfId="34" applyNumberFormat="1" applyFont="1" applyFill="1" applyBorder="1" applyAlignment="1">
      <alignment horizontal="right" vertical="center" wrapText="1"/>
    </xf>
    <xf numFmtId="0" fontId="27" fillId="11" borderId="9" xfId="32" applyFont="1" applyFill="1" applyBorder="1" applyAlignment="1">
      <alignment horizontal="left" vertical="center" wrapText="1" indent="1"/>
    </xf>
    <xf numFmtId="0" fontId="27" fillId="2" borderId="3" xfId="32" applyFont="1" applyFill="1" applyBorder="1" applyAlignment="1">
      <alignment horizontal="center" vertical="center" wrapText="1"/>
    </xf>
    <xf numFmtId="0" fontId="27" fillId="2" borderId="7" xfId="32" applyFont="1" applyFill="1" applyBorder="1" applyAlignment="1">
      <alignment horizontal="left" vertical="center" wrapText="1"/>
    </xf>
    <xf numFmtId="0" fontId="27" fillId="2" borderId="8" xfId="32" applyFont="1" applyFill="1" applyBorder="1" applyAlignment="1">
      <alignment horizontal="left" vertical="center" wrapText="1"/>
    </xf>
    <xf numFmtId="0" fontId="27" fillId="11" borderId="8" xfId="32" applyFont="1" applyFill="1" applyBorder="1" applyAlignment="1">
      <alignment horizontal="left" vertical="center" wrapText="1"/>
    </xf>
    <xf numFmtId="10" fontId="7" fillId="11" borderId="3" xfId="32" applyNumberFormat="1" applyFont="1" applyFill="1" applyBorder="1" applyAlignment="1">
      <alignment horizontal="right" vertical="center" wrapText="1"/>
    </xf>
    <xf numFmtId="0" fontId="31" fillId="0" borderId="0" xfId="35" applyFont="1"/>
    <xf numFmtId="0" fontId="26" fillId="0" borderId="0" xfId="32" applyAlignment="1">
      <alignment horizontal="left" vertical="center"/>
    </xf>
    <xf numFmtId="0" fontId="30" fillId="11" borderId="3" xfId="35" applyFont="1" applyFill="1" applyBorder="1" applyAlignment="1">
      <alignment horizontal="center" vertical="center" wrapText="1"/>
    </xf>
    <xf numFmtId="0" fontId="30" fillId="0" borderId="3" xfId="35" applyFont="1" applyBorder="1" applyAlignment="1">
      <alignment horizontal="center" vertical="center" wrapText="1"/>
    </xf>
    <xf numFmtId="0" fontId="31" fillId="11" borderId="3" xfId="35" applyFont="1" applyFill="1" applyBorder="1" applyAlignment="1">
      <alignment horizontal="center" vertical="center" wrapText="1"/>
    </xf>
    <xf numFmtId="0" fontId="31" fillId="11" borderId="7" xfId="35" applyFont="1" applyFill="1" applyBorder="1" applyAlignment="1">
      <alignment horizontal="left" vertical="center" wrapText="1"/>
    </xf>
    <xf numFmtId="0" fontId="30" fillId="11" borderId="7" xfId="35" applyFont="1" applyFill="1" applyBorder="1" applyAlignment="1">
      <alignment horizontal="left" vertical="center" wrapText="1"/>
    </xf>
    <xf numFmtId="0" fontId="30" fillId="0" borderId="0" xfId="35" applyFont="1"/>
    <xf numFmtId="0" fontId="31" fillId="11" borderId="9" xfId="35" applyFont="1" applyFill="1" applyBorder="1" applyAlignment="1">
      <alignment horizontal="left" vertical="center"/>
    </xf>
    <xf numFmtId="0" fontId="6" fillId="11" borderId="7" xfId="35" applyFont="1" applyFill="1" applyBorder="1" applyAlignment="1">
      <alignment horizontal="left" vertical="center" wrapText="1"/>
    </xf>
    <xf numFmtId="0" fontId="36" fillId="0" borderId="0" xfId="35" applyFont="1"/>
    <xf numFmtId="0" fontId="31" fillId="0" borderId="0" xfId="2" applyFont="1"/>
    <xf numFmtId="0" fontId="31" fillId="0" borderId="0" xfId="2" applyFont="1" applyAlignment="1">
      <alignment vertical="center"/>
    </xf>
    <xf numFmtId="0" fontId="35" fillId="11" borderId="0" xfId="38" applyFont="1" applyFill="1" applyAlignment="1">
      <alignment vertical="center" wrapText="1"/>
    </xf>
    <xf numFmtId="0" fontId="37" fillId="0" borderId="0" xfId="2" applyFont="1"/>
    <xf numFmtId="0" fontId="4" fillId="0" borderId="6" xfId="2" applyFont="1" applyBorder="1" applyAlignment="1">
      <alignment wrapText="1"/>
    </xf>
    <xf numFmtId="0" fontId="30" fillId="0" borderId="3" xfId="2" applyFont="1" applyBorder="1" applyAlignment="1">
      <alignment horizontal="center" vertical="center" wrapText="1"/>
    </xf>
    <xf numFmtId="0" fontId="4" fillId="0" borderId="5" xfId="2" applyFont="1" applyBorder="1" applyAlignment="1">
      <alignment wrapText="1"/>
    </xf>
    <xf numFmtId="0" fontId="4" fillId="0" borderId="4" xfId="2" applyFont="1" applyBorder="1" applyAlignment="1">
      <alignment wrapText="1"/>
    </xf>
    <xf numFmtId="17" fontId="30" fillId="0" borderId="3" xfId="2" applyNumberFormat="1" applyFont="1" applyBorder="1" applyAlignment="1">
      <alignment horizontal="center" vertical="center" wrapText="1"/>
    </xf>
    <xf numFmtId="167" fontId="31" fillId="0" borderId="3" xfId="2" applyNumberFormat="1" applyFont="1" applyBorder="1" applyAlignment="1">
      <alignment vertical="center" wrapText="1"/>
    </xf>
    <xf numFmtId="0" fontId="31" fillId="0" borderId="3" xfId="2" applyFont="1" applyBorder="1" applyAlignment="1">
      <alignment horizontal="center" vertical="center" wrapText="1"/>
    </xf>
    <xf numFmtId="0" fontId="22" fillId="0" borderId="0" xfId="2" applyFont="1"/>
    <xf numFmtId="167" fontId="30" fillId="0" borderId="3" xfId="2" applyNumberFormat="1" applyFont="1" applyBorder="1" applyAlignment="1">
      <alignment vertical="center" wrapText="1"/>
    </xf>
    <xf numFmtId="167" fontId="31" fillId="0" borderId="0" xfId="2" applyNumberFormat="1" applyFont="1"/>
    <xf numFmtId="167" fontId="31" fillId="0" borderId="3" xfId="35" applyNumberFormat="1" applyFont="1" applyBorder="1" applyAlignment="1">
      <alignment horizontal="center" vertical="center" wrapText="1"/>
    </xf>
    <xf numFmtId="167" fontId="30" fillId="0" borderId="3" xfId="35" applyNumberFormat="1" applyFont="1" applyBorder="1" applyAlignment="1">
      <alignment horizontal="center" vertical="center" wrapText="1"/>
    </xf>
    <xf numFmtId="0" fontId="31" fillId="0" borderId="3" xfId="35" applyFont="1" applyBorder="1" applyAlignment="1">
      <alignment horizontal="center" vertical="center" wrapText="1"/>
    </xf>
    <xf numFmtId="0" fontId="6" fillId="11" borderId="9" xfId="35" applyFont="1" applyFill="1" applyBorder="1" applyAlignment="1">
      <alignment horizontal="left" vertical="center" indent="1"/>
    </xf>
    <xf numFmtId="0" fontId="31" fillId="11" borderId="9" xfId="35" applyFont="1" applyFill="1" applyBorder="1" applyAlignment="1">
      <alignment horizontal="left" vertical="center" indent="1"/>
    </xf>
    <xf numFmtId="0" fontId="31" fillId="11" borderId="9" xfId="35" applyFont="1" applyFill="1" applyBorder="1" applyAlignment="1">
      <alignment horizontal="left" vertical="center" wrapText="1" indent="1"/>
    </xf>
    <xf numFmtId="0" fontId="31" fillId="11" borderId="3" xfId="35" applyFont="1" applyFill="1" applyBorder="1" applyAlignment="1">
      <alignment horizontal="left" vertical="center" wrapText="1"/>
    </xf>
    <xf numFmtId="0" fontId="31" fillId="0" borderId="3" xfId="2" applyFont="1" applyBorder="1" applyAlignment="1">
      <alignment horizontal="center" vertical="center"/>
    </xf>
    <xf numFmtId="0" fontId="22" fillId="0" borderId="3" xfId="14" applyFont="1" applyBorder="1" applyAlignment="1">
      <alignment horizontal="center" vertical="center"/>
    </xf>
    <xf numFmtId="0" fontId="13" fillId="0" borderId="0" xfId="2" applyFont="1" applyAlignment="1">
      <alignment vertical="center"/>
    </xf>
    <xf numFmtId="0" fontId="6" fillId="7" borderId="3" xfId="3" applyFill="1" applyBorder="1" applyAlignment="1">
      <alignment horizontal="left" vertical="center" wrapText="1"/>
    </xf>
    <xf numFmtId="164" fontId="6" fillId="4" borderId="3" xfId="40" applyNumberFormat="1" applyFont="1" applyFill="1" applyBorder="1" applyAlignment="1" applyProtection="1">
      <alignment horizontal="right" vertical="center" wrapText="1"/>
      <protection locked="0"/>
    </xf>
    <xf numFmtId="0" fontId="31" fillId="0" borderId="0" xfId="14" applyFont="1"/>
    <xf numFmtId="0" fontId="7" fillId="0" borderId="3" xfId="2" quotePrefix="1" applyFont="1" applyBorder="1" applyAlignment="1">
      <alignment horizontal="center" vertical="center"/>
    </xf>
    <xf numFmtId="0" fontId="6" fillId="0" borderId="3" xfId="3" applyBorder="1" applyAlignment="1">
      <alignment horizontal="left" vertical="center" wrapText="1"/>
    </xf>
    <xf numFmtId="0" fontId="7" fillId="0" borderId="0" xfId="41" applyFont="1"/>
    <xf numFmtId="0" fontId="7" fillId="0" borderId="0" xfId="41" applyFont="1" applyAlignment="1">
      <alignment vertical="center"/>
    </xf>
    <xf numFmtId="0" fontId="7" fillId="0" borderId="5" xfId="2" applyFont="1" applyBorder="1"/>
    <xf numFmtId="0" fontId="16" fillId="5" borderId="3" xfId="41" applyFont="1" applyFill="1" applyBorder="1" applyAlignment="1">
      <alignment horizontal="center" vertical="center" wrapText="1"/>
    </xf>
    <xf numFmtId="0" fontId="36" fillId="0" borderId="0" xfId="41" applyFont="1"/>
    <xf numFmtId="0" fontId="8" fillId="0" borderId="0" xfId="41" applyFont="1"/>
    <xf numFmtId="0" fontId="16" fillId="0" borderId="3" xfId="41" applyFont="1" applyBorder="1" applyAlignment="1">
      <alignment horizontal="center" vertical="center" wrapText="1"/>
    </xf>
    <xf numFmtId="0" fontId="13" fillId="0" borderId="3" xfId="41" applyFont="1" applyBorder="1" applyAlignment="1">
      <alignment vertical="center" wrapText="1"/>
    </xf>
    <xf numFmtId="0" fontId="6" fillId="0" borderId="0" xfId="41" applyFont="1"/>
    <xf numFmtId="0" fontId="6" fillId="0" borderId="0" xfId="41" applyFont="1" applyAlignment="1">
      <alignment vertical="center"/>
    </xf>
    <xf numFmtId="0" fontId="13" fillId="0" borderId="0" xfId="2" applyFont="1"/>
    <xf numFmtId="0" fontId="6" fillId="0" borderId="0" xfId="2" applyFont="1" applyAlignment="1">
      <alignment horizontal="center"/>
    </xf>
    <xf numFmtId="0" fontId="6" fillId="0" borderId="0" xfId="2" applyFont="1"/>
    <xf numFmtId="0" fontId="6" fillId="0" borderId="5" xfId="2" applyFont="1" applyBorder="1"/>
    <xf numFmtId="0" fontId="6" fillId="0" borderId="4" xfId="2" applyFont="1" applyBorder="1"/>
    <xf numFmtId="0" fontId="6" fillId="0" borderId="3" xfId="41" applyFont="1" applyBorder="1" applyAlignment="1">
      <alignment vertical="center" wrapText="1"/>
    </xf>
    <xf numFmtId="0" fontId="6" fillId="5" borderId="3" xfId="41" applyFont="1" applyFill="1" applyBorder="1" applyAlignment="1">
      <alignment vertical="center" wrapText="1"/>
    </xf>
    <xf numFmtId="0" fontId="6" fillId="0" borderId="3" xfId="41" applyFont="1" applyBorder="1" applyAlignment="1">
      <alignment horizontal="justify" vertical="top"/>
    </xf>
    <xf numFmtId="0" fontId="6" fillId="0" borderId="3" xfId="41" quotePrefix="1" applyFont="1" applyBorder="1" applyAlignment="1">
      <alignment vertical="center" wrapText="1"/>
    </xf>
    <xf numFmtId="0" fontId="6" fillId="0" borderId="3" xfId="2" applyFont="1" applyBorder="1" applyAlignment="1">
      <alignment horizontal="justify" vertical="top" wrapText="1"/>
    </xf>
    <xf numFmtId="0" fontId="6" fillId="0" borderId="3" xfId="41" applyFont="1" applyBorder="1" applyAlignment="1">
      <alignment horizontal="justify" vertical="top" wrapText="1"/>
    </xf>
    <xf numFmtId="0" fontId="6" fillId="0" borderId="3" xfId="2" applyFont="1" applyBorder="1" applyAlignment="1">
      <alignment horizontal="justify" vertical="top"/>
    </xf>
    <xf numFmtId="0" fontId="13" fillId="0" borderId="3" xfId="41" applyFont="1" applyBorder="1"/>
    <xf numFmtId="0" fontId="6" fillId="0" borderId="3" xfId="41" applyFont="1" applyBorder="1"/>
    <xf numFmtId="10" fontId="6" fillId="0" borderId="3" xfId="40" quotePrefix="1" applyNumberFormat="1" applyFont="1" applyBorder="1" applyAlignment="1">
      <alignment vertical="center" wrapText="1"/>
    </xf>
    <xf numFmtId="10" fontId="6" fillId="0" borderId="3" xfId="40" quotePrefix="1" applyNumberFormat="1" applyFont="1" applyFill="1" applyBorder="1" applyAlignment="1">
      <alignment vertical="center" wrapText="1"/>
    </xf>
    <xf numFmtId="10" fontId="6" fillId="0" borderId="3" xfId="40" quotePrefix="1" applyNumberFormat="1" applyFont="1" applyBorder="1" applyAlignment="1">
      <alignment vertical="center"/>
    </xf>
    <xf numFmtId="0" fontId="6" fillId="0" borderId="0" xfId="41" applyFont="1" applyAlignment="1">
      <alignment horizontal="center"/>
    </xf>
    <xf numFmtId="43" fontId="6" fillId="0" borderId="0" xfId="39" applyFont="1" applyAlignment="1">
      <alignment vertical="center"/>
    </xf>
    <xf numFmtId="43" fontId="6" fillId="0" borderId="0" xfId="39" applyFont="1"/>
    <xf numFmtId="0" fontId="7" fillId="12" borderId="0" xfId="41" applyFont="1" applyFill="1"/>
    <xf numFmtId="0" fontId="26" fillId="12" borderId="0" xfId="32" applyFill="1" applyAlignment="1">
      <alignment horizontal="left" vertical="center"/>
    </xf>
    <xf numFmtId="0" fontId="17" fillId="12" borderId="0" xfId="2" applyFont="1" applyFill="1" applyAlignment="1">
      <alignment vertical="center" wrapText="1"/>
    </xf>
    <xf numFmtId="0" fontId="17" fillId="12" borderId="0" xfId="2" applyFont="1" applyFill="1" applyAlignment="1">
      <alignment horizontal="left" vertical="center" wrapText="1"/>
    </xf>
    <xf numFmtId="0" fontId="1" fillId="12" borderId="3" xfId="2" applyFont="1" applyFill="1" applyBorder="1" applyAlignment="1">
      <alignment horizontal="center" vertical="center" wrapText="1"/>
    </xf>
    <xf numFmtId="0" fontId="17" fillId="3" borderId="3" xfId="41" applyFont="1" applyFill="1" applyBorder="1" applyAlignment="1">
      <alignment vertical="center" wrapText="1"/>
    </xf>
    <xf numFmtId="0" fontId="7" fillId="0" borderId="3" xfId="41" applyFont="1" applyBorder="1"/>
    <xf numFmtId="14" fontId="31" fillId="11" borderId="3" xfId="32" applyNumberFormat="1" applyFont="1" applyFill="1" applyBorder="1" applyAlignment="1">
      <alignment horizontal="center" vertical="center" wrapText="1"/>
    </xf>
    <xf numFmtId="0" fontId="6" fillId="0" borderId="10" xfId="2" applyFont="1" applyBorder="1" applyAlignment="1">
      <alignment horizontal="center"/>
    </xf>
    <xf numFmtId="0" fontId="6" fillId="0" borderId="12" xfId="2" applyFont="1" applyBorder="1"/>
    <xf numFmtId="0" fontId="6" fillId="0" borderId="15" xfId="2" applyFont="1" applyBorder="1"/>
    <xf numFmtId="0" fontId="12" fillId="0" borderId="0" xfId="32" applyFont="1" applyAlignment="1">
      <alignment horizontal="left" vertical="center"/>
    </xf>
    <xf numFmtId="0" fontId="6" fillId="0" borderId="3" xfId="41" applyFont="1" applyBorder="1" applyAlignment="1">
      <alignment horizontal="center" vertical="center"/>
    </xf>
    <xf numFmtId="0" fontId="6" fillId="5" borderId="3" xfId="41" applyFont="1" applyFill="1" applyBorder="1" applyAlignment="1">
      <alignment horizontal="center" vertical="center" wrapText="1"/>
    </xf>
    <xf numFmtId="0" fontId="6" fillId="0" borderId="3" xfId="41" applyFont="1" applyBorder="1" applyAlignment="1">
      <alignment horizontal="center" vertical="center" wrapText="1"/>
    </xf>
    <xf numFmtId="0" fontId="6" fillId="2" borderId="3" xfId="41" applyFont="1" applyFill="1" applyBorder="1" applyAlignment="1">
      <alignment horizontal="center"/>
    </xf>
    <xf numFmtId="0" fontId="13" fillId="2" borderId="3" xfId="41" applyFont="1" applyFill="1" applyBorder="1" applyAlignment="1">
      <alignment horizontal="justify" vertical="top"/>
    </xf>
    <xf numFmtId="0" fontId="6" fillId="2" borderId="3" xfId="41" applyFont="1" applyFill="1" applyBorder="1" applyAlignment="1">
      <alignment horizontal="justify" vertical="top"/>
    </xf>
    <xf numFmtId="0" fontId="6" fillId="0" borderId="3" xfId="41" applyFont="1" applyBorder="1" applyAlignment="1">
      <alignment horizontal="left" vertical="center" wrapText="1"/>
    </xf>
    <xf numFmtId="0" fontId="6" fillId="2" borderId="3" xfId="41" applyFont="1" applyFill="1" applyBorder="1" applyAlignment="1">
      <alignment horizontal="center" vertical="center"/>
    </xf>
    <xf numFmtId="0" fontId="13" fillId="2" borderId="3" xfId="41" applyFont="1" applyFill="1" applyBorder="1" applyAlignment="1">
      <alignment horizontal="justify" vertical="center"/>
    </xf>
    <xf numFmtId="0" fontId="6" fillId="2" borderId="3" xfId="41" applyFont="1" applyFill="1" applyBorder="1" applyAlignment="1">
      <alignment horizontal="center" vertical="center" wrapText="1"/>
    </xf>
    <xf numFmtId="0" fontId="13" fillId="2" borderId="3" xfId="2" applyFont="1" applyFill="1" applyBorder="1" applyAlignment="1">
      <alignment horizontal="justify" vertical="top"/>
    </xf>
    <xf numFmtId="0" fontId="6" fillId="0" borderId="3" xfId="2" applyFont="1" applyBorder="1" applyAlignment="1">
      <alignment horizontal="center" vertical="center"/>
    </xf>
    <xf numFmtId="0" fontId="7" fillId="12" borderId="3" xfId="41" applyFont="1" applyFill="1" applyBorder="1"/>
    <xf numFmtId="0" fontId="16" fillId="3" borderId="3" xfId="41" applyFont="1" applyFill="1" applyBorder="1" applyAlignment="1">
      <alignment horizontal="left" vertical="center" wrapText="1"/>
    </xf>
    <xf numFmtId="0" fontId="38" fillId="3" borderId="3" xfId="41" applyFont="1" applyFill="1" applyBorder="1" applyAlignment="1">
      <alignment horizontal="left" vertical="center" wrapText="1"/>
    </xf>
    <xf numFmtId="0" fontId="14" fillId="3" borderId="3" xfId="41" applyFont="1" applyFill="1" applyBorder="1" applyAlignment="1">
      <alignment horizontal="left" vertical="center" wrapText="1"/>
    </xf>
    <xf numFmtId="0" fontId="31" fillId="11" borderId="0" xfId="14" applyFont="1" applyFill="1" applyAlignment="1">
      <alignment horizontal="left" wrapText="1"/>
    </xf>
    <xf numFmtId="0" fontId="30" fillId="11" borderId="0" xfId="14" applyFont="1" applyFill="1" applyAlignment="1">
      <alignment horizontal="left" vertical="center" wrapText="1"/>
    </xf>
    <xf numFmtId="0" fontId="31" fillId="11" borderId="0" xfId="14" applyFont="1" applyFill="1" applyAlignment="1">
      <alignment horizontal="left" vertical="center" wrapText="1"/>
    </xf>
    <xf numFmtId="0" fontId="30" fillId="0" borderId="0" xfId="14" applyFont="1"/>
    <xf numFmtId="0" fontId="31" fillId="11" borderId="3" xfId="14" applyFont="1" applyFill="1" applyBorder="1" applyAlignment="1">
      <alignment horizontal="center" vertical="center" wrapText="1"/>
    </xf>
    <xf numFmtId="0" fontId="31" fillId="11" borderId="9" xfId="14" applyFont="1" applyFill="1" applyBorder="1" applyAlignment="1">
      <alignment horizontal="left" wrapText="1"/>
    </xf>
    <xf numFmtId="0" fontId="30" fillId="11" borderId="0" xfId="14" applyFont="1" applyFill="1" applyAlignment="1">
      <alignment vertical="center"/>
    </xf>
    <xf numFmtId="14" fontId="30" fillId="11" borderId="0" xfId="14" applyNumberFormat="1" applyFont="1" applyFill="1" applyAlignment="1">
      <alignment horizontal="left" wrapText="1"/>
    </xf>
    <xf numFmtId="0" fontId="39" fillId="11" borderId="4" xfId="14" applyFont="1" applyFill="1" applyBorder="1" applyAlignment="1">
      <alignment horizontal="left" vertical="center" wrapText="1"/>
    </xf>
    <xf numFmtId="0" fontId="30" fillId="11" borderId="3" xfId="14" applyFont="1" applyFill="1" applyBorder="1" applyAlignment="1">
      <alignment horizontal="center" vertical="center" wrapText="1"/>
    </xf>
    <xf numFmtId="0" fontId="28" fillId="11" borderId="8" xfId="14" applyFont="1" applyFill="1" applyBorder="1" applyAlignment="1">
      <alignment horizontal="left" vertical="center" indent="1"/>
    </xf>
    <xf numFmtId="0" fontId="30" fillId="11" borderId="8" xfId="14" applyFont="1" applyFill="1" applyBorder="1" applyAlignment="1">
      <alignment vertical="center"/>
    </xf>
    <xf numFmtId="0" fontId="28" fillId="11" borderId="8" xfId="14" applyFont="1" applyFill="1" applyBorder="1" applyAlignment="1">
      <alignment horizontal="left" vertical="center" wrapText="1" indent="1"/>
    </xf>
    <xf numFmtId="166" fontId="31" fillId="0" borderId="0" xfId="14" applyNumberFormat="1" applyFont="1"/>
    <xf numFmtId="0" fontId="28" fillId="11" borderId="8" xfId="14" applyFont="1" applyFill="1" applyBorder="1" applyAlignment="1">
      <alignment horizontal="left" vertical="center" wrapText="1" indent="2"/>
    </xf>
    <xf numFmtId="0" fontId="30" fillId="11" borderId="7" xfId="14" applyFont="1" applyFill="1" applyBorder="1" applyAlignment="1">
      <alignment vertical="center"/>
    </xf>
    <xf numFmtId="0" fontId="31" fillId="11" borderId="3" xfId="14" applyFont="1" applyFill="1" applyBorder="1" applyAlignment="1">
      <alignment horizontal="left" vertical="center" wrapText="1"/>
    </xf>
    <xf numFmtId="0" fontId="31" fillId="11" borderId="7" xfId="14" applyFont="1" applyFill="1" applyBorder="1" applyAlignment="1">
      <alignment horizontal="left" vertical="center" wrapText="1"/>
    </xf>
    <xf numFmtId="0" fontId="39" fillId="11" borderId="10" xfId="14" applyFont="1" applyFill="1" applyBorder="1" applyAlignment="1">
      <alignment horizontal="left" vertical="center" wrapText="1"/>
    </xf>
    <xf numFmtId="0" fontId="30" fillId="0" borderId="12" xfId="14" applyFont="1" applyBorder="1" applyAlignment="1">
      <alignment horizontal="center" vertical="center" wrapText="1"/>
    </xf>
    <xf numFmtId="0" fontId="39" fillId="11" borderId="15" xfId="14" applyFont="1" applyFill="1" applyBorder="1" applyAlignment="1">
      <alignment horizontal="left" vertical="center" wrapText="1"/>
    </xf>
    <xf numFmtId="0" fontId="30" fillId="2" borderId="8" xfId="14" applyFont="1" applyFill="1" applyBorder="1" applyAlignment="1">
      <alignment vertical="center" wrapText="1"/>
    </xf>
    <xf numFmtId="0" fontId="30" fillId="2" borderId="9" xfId="14" applyFont="1" applyFill="1" applyBorder="1" applyAlignment="1">
      <alignment vertical="center" wrapText="1"/>
    </xf>
    <xf numFmtId="0" fontId="28" fillId="4" borderId="3" xfId="14" applyFont="1" applyFill="1" applyBorder="1" applyAlignment="1">
      <alignment horizontal="left" vertical="center" wrapText="1"/>
    </xf>
    <xf numFmtId="49" fontId="6" fillId="0" borderId="0" xfId="2" applyNumberFormat="1" applyFont="1"/>
    <xf numFmtId="49" fontId="6" fillId="0" borderId="0" xfId="2" applyNumberFormat="1" applyFont="1" applyAlignment="1">
      <alignment vertical="center"/>
    </xf>
    <xf numFmtId="49" fontId="6" fillId="3" borderId="0" xfId="2" applyNumberFormat="1" applyFont="1" applyFill="1" applyAlignment="1">
      <alignment vertical="center" wrapText="1"/>
    </xf>
    <xf numFmtId="49" fontId="6" fillId="3" borderId="6" xfId="2" applyNumberFormat="1" applyFont="1" applyFill="1" applyBorder="1" applyAlignment="1">
      <alignment vertical="center" wrapText="1"/>
    </xf>
    <xf numFmtId="49" fontId="6" fillId="3" borderId="5" xfId="2" applyNumberFormat="1" applyFont="1" applyFill="1" applyBorder="1" applyAlignment="1">
      <alignment vertical="center" wrapText="1"/>
    </xf>
    <xf numFmtId="49" fontId="6" fillId="3" borderId="4" xfId="2" applyNumberFormat="1" applyFont="1" applyFill="1" applyBorder="1" applyAlignment="1">
      <alignment vertical="center" wrapText="1"/>
    </xf>
    <xf numFmtId="49" fontId="6" fillId="3" borderId="3" xfId="2" applyNumberFormat="1" applyFont="1" applyFill="1" applyBorder="1" applyAlignment="1">
      <alignment horizontal="center" vertical="center" wrapText="1"/>
    </xf>
    <xf numFmtId="49" fontId="6" fillId="3" borderId="3" xfId="2" applyNumberFormat="1" applyFont="1" applyFill="1" applyBorder="1" applyAlignment="1">
      <alignment vertical="center" wrapText="1"/>
    </xf>
    <xf numFmtId="49" fontId="6" fillId="3" borderId="0" xfId="2" applyNumberFormat="1" applyFont="1" applyFill="1"/>
    <xf numFmtId="49" fontId="6" fillId="3" borderId="11" xfId="2" applyNumberFormat="1" applyFont="1" applyFill="1" applyBorder="1" applyAlignment="1">
      <alignment horizontal="center" vertical="center" wrapText="1"/>
    </xf>
    <xf numFmtId="49" fontId="6" fillId="0" borderId="3" xfId="2" applyNumberFormat="1" applyFont="1" applyBorder="1" applyAlignment="1">
      <alignment horizontal="center" vertical="center"/>
    </xf>
    <xf numFmtId="0" fontId="41" fillId="0" borderId="0" xfId="2" applyFont="1" applyAlignment="1">
      <alignment vertical="center"/>
    </xf>
    <xf numFmtId="0" fontId="1" fillId="0" borderId="3" xfId="2" applyFont="1" applyBorder="1" applyAlignment="1">
      <alignment horizontal="center" vertical="center" wrapText="1"/>
    </xf>
    <xf numFmtId="0" fontId="6" fillId="0" borderId="3" xfId="2" applyFont="1" applyBorder="1" applyAlignment="1">
      <alignment wrapText="1"/>
    </xf>
    <xf numFmtId="0" fontId="16" fillId="0" borderId="0" xfId="2" applyFont="1"/>
    <xf numFmtId="0" fontId="16" fillId="0" borderId="0" xfId="2" applyFont="1" applyAlignment="1">
      <alignment vertical="center"/>
    </xf>
    <xf numFmtId="49" fontId="17" fillId="0" borderId="3" xfId="2" applyNumberFormat="1" applyFont="1" applyBorder="1" applyAlignment="1">
      <alignment horizontal="center" vertical="center" wrapText="1"/>
    </xf>
    <xf numFmtId="49" fontId="16" fillId="0" borderId="3" xfId="2" applyNumberFormat="1" applyFont="1" applyBorder="1" applyAlignment="1">
      <alignment horizontal="center" vertical="center" wrapText="1"/>
    </xf>
    <xf numFmtId="0" fontId="16" fillId="0" borderId="3" xfId="2" applyFont="1" applyBorder="1" applyAlignment="1">
      <alignment horizontal="center" vertical="center" wrapText="1"/>
    </xf>
    <xf numFmtId="0" fontId="16" fillId="0" borderId="3" xfId="2" applyFont="1" applyBorder="1" applyAlignment="1">
      <alignment horizontal="left" vertical="center" wrapText="1"/>
    </xf>
    <xf numFmtId="0" fontId="6" fillId="3" borderId="3" xfId="2" applyFont="1" applyFill="1" applyBorder="1" applyAlignment="1">
      <alignment vertical="center" wrapText="1"/>
    </xf>
    <xf numFmtId="0" fontId="14" fillId="3" borderId="3" xfId="2" applyFont="1" applyFill="1" applyBorder="1" applyAlignment="1">
      <alignment vertical="center" wrapText="1"/>
    </xf>
    <xf numFmtId="49" fontId="7" fillId="3" borderId="3" xfId="2" applyNumberFormat="1" applyFont="1" applyFill="1" applyBorder="1" applyAlignment="1">
      <alignment horizontal="center" vertical="center" wrapText="1"/>
    </xf>
    <xf numFmtId="0" fontId="16" fillId="3" borderId="3" xfId="2" applyFont="1" applyFill="1" applyBorder="1" applyAlignment="1">
      <alignment vertical="center" wrapText="1"/>
    </xf>
    <xf numFmtId="0" fontId="17" fillId="3" borderId="3" xfId="2" applyFont="1" applyFill="1" applyBorder="1" applyAlignment="1">
      <alignment horizontal="center" vertical="center"/>
    </xf>
    <xf numFmtId="0" fontId="17" fillId="3" borderId="3" xfId="2" applyFont="1" applyFill="1" applyBorder="1" applyAlignment="1">
      <alignment vertical="center" wrapText="1"/>
    </xf>
    <xf numFmtId="0" fontId="6" fillId="3" borderId="0" xfId="2" applyFont="1" applyFill="1" applyAlignment="1">
      <alignment vertical="center"/>
    </xf>
    <xf numFmtId="0" fontId="6" fillId="3" borderId="0" xfId="2" applyFont="1" applyFill="1" applyAlignment="1">
      <alignment horizontal="center" vertical="center"/>
    </xf>
    <xf numFmtId="0" fontId="6" fillId="3" borderId="7" xfId="2" applyFont="1" applyFill="1" applyBorder="1" applyAlignment="1">
      <alignment horizontal="center" vertical="center" wrapText="1"/>
    </xf>
    <xf numFmtId="49" fontId="13" fillId="0" borderId="0" xfId="2" applyNumberFormat="1" applyFont="1" applyAlignment="1">
      <alignment vertical="center"/>
    </xf>
    <xf numFmtId="49" fontId="6" fillId="0" borderId="0" xfId="2" applyNumberFormat="1" applyFont="1" applyAlignment="1">
      <alignment vertical="center" wrapText="1"/>
    </xf>
    <xf numFmtId="49" fontId="6" fillId="0" borderId="0" xfId="2" applyNumberFormat="1" applyFont="1" applyAlignment="1">
      <alignment horizontal="center" vertical="center"/>
    </xf>
    <xf numFmtId="0" fontId="7" fillId="0" borderId="6" xfId="2" applyFont="1" applyBorder="1" applyAlignment="1">
      <alignment horizontal="left" wrapText="1"/>
    </xf>
    <xf numFmtId="49" fontId="6" fillId="0" borderId="6" xfId="2" applyNumberFormat="1" applyFont="1" applyBorder="1"/>
    <xf numFmtId="49" fontId="6" fillId="0" borderId="4" xfId="2" applyNumberFormat="1" applyFont="1" applyBorder="1" applyAlignment="1">
      <alignment horizontal="left"/>
    </xf>
    <xf numFmtId="49" fontId="1" fillId="0" borderId="3" xfId="2" applyNumberFormat="1" applyFont="1" applyBorder="1" applyAlignment="1">
      <alignment vertical="center" wrapText="1"/>
    </xf>
    <xf numFmtId="0" fontId="7" fillId="0" borderId="6" xfId="2" applyFont="1" applyBorder="1" applyAlignment="1">
      <alignment wrapText="1"/>
    </xf>
    <xf numFmtId="49" fontId="6" fillId="0" borderId="5" xfId="2" applyNumberFormat="1" applyFont="1" applyBorder="1"/>
    <xf numFmtId="49" fontId="6" fillId="0" borderId="4" xfId="2" applyNumberFormat="1" applyFont="1" applyBorder="1"/>
    <xf numFmtId="49" fontId="7" fillId="0" borderId="3" xfId="2" applyNumberFormat="1" applyFont="1" applyBorder="1" applyAlignment="1">
      <alignment horizontal="center" vertical="center" wrapText="1"/>
    </xf>
    <xf numFmtId="49" fontId="6" fillId="0" borderId="3" xfId="2" applyNumberFormat="1" applyFont="1" applyBorder="1" applyAlignment="1">
      <alignment vertical="center" wrapText="1"/>
    </xf>
    <xf numFmtId="49" fontId="7" fillId="5" borderId="3" xfId="2" applyNumberFormat="1" applyFont="1" applyFill="1" applyBorder="1" applyAlignment="1">
      <alignment horizontal="center" vertical="center" wrapText="1"/>
    </xf>
    <xf numFmtId="49" fontId="6" fillId="3" borderId="3" xfId="2" applyNumberFormat="1" applyFont="1" applyFill="1" applyBorder="1" applyAlignment="1">
      <alignment horizontal="left" vertical="top" wrapText="1"/>
    </xf>
    <xf numFmtId="0" fontId="7" fillId="3" borderId="3" xfId="2" applyFont="1" applyFill="1" applyBorder="1" applyAlignment="1">
      <alignment horizontal="left" vertical="top" wrapText="1"/>
    </xf>
    <xf numFmtId="49" fontId="13" fillId="3" borderId="3" xfId="2" applyNumberFormat="1" applyFont="1" applyFill="1" applyBorder="1" applyAlignment="1">
      <alignment vertical="center" wrapText="1"/>
    </xf>
    <xf numFmtId="49" fontId="6" fillId="0" borderId="11" xfId="2" applyNumberFormat="1" applyFont="1" applyBorder="1" applyAlignment="1">
      <alignment horizontal="center" vertical="center"/>
    </xf>
    <xf numFmtId="49" fontId="6" fillId="0" borderId="3" xfId="2" applyNumberFormat="1" applyFont="1" applyBorder="1" applyAlignment="1">
      <alignment horizontal="center" vertical="center" wrapText="1"/>
    </xf>
    <xf numFmtId="49" fontId="6" fillId="0" borderId="3" xfId="2" applyNumberFormat="1" applyFont="1" applyBorder="1" applyAlignment="1">
      <alignment horizontal="center"/>
    </xf>
    <xf numFmtId="49" fontId="13" fillId="0" borderId="3" xfId="2" applyNumberFormat="1" applyFont="1" applyBorder="1" applyAlignment="1">
      <alignment horizontal="center"/>
    </xf>
    <xf numFmtId="49" fontId="1" fillId="5" borderId="3" xfId="2" applyNumberFormat="1" applyFont="1" applyFill="1" applyBorder="1" applyAlignment="1">
      <alignment horizontal="center" vertical="center" wrapText="1"/>
    </xf>
    <xf numFmtId="49" fontId="40" fillId="0" borderId="3" xfId="2" applyNumberFormat="1" applyFont="1" applyBorder="1" applyAlignment="1">
      <alignment horizontal="center" vertical="center" wrapText="1"/>
    </xf>
    <xf numFmtId="0" fontId="40" fillId="0" borderId="3" xfId="2" applyFont="1" applyBorder="1" applyAlignment="1">
      <alignment vertical="center"/>
    </xf>
    <xf numFmtId="0" fontId="13" fillId="0" borderId="0" xfId="2" applyFont="1" applyAlignment="1">
      <alignment horizontal="justify" vertical="center"/>
    </xf>
    <xf numFmtId="0" fontId="16" fillId="3" borderId="6" xfId="2" applyFont="1" applyFill="1" applyBorder="1" applyAlignment="1">
      <alignment vertical="center" wrapText="1"/>
    </xf>
    <xf numFmtId="0" fontId="16" fillId="3" borderId="4" xfId="2" applyFont="1" applyFill="1" applyBorder="1" applyAlignment="1">
      <alignment vertical="center" wrapText="1"/>
    </xf>
    <xf numFmtId="0" fontId="17" fillId="3" borderId="15" xfId="2" applyFont="1" applyFill="1" applyBorder="1" applyAlignment="1">
      <alignment horizontal="center" vertical="center" wrapText="1"/>
    </xf>
    <xf numFmtId="0" fontId="16" fillId="3" borderId="11" xfId="2" applyFont="1" applyFill="1" applyBorder="1" applyAlignment="1">
      <alignment horizontal="center" vertical="center" wrapText="1"/>
    </xf>
    <xf numFmtId="0" fontId="16" fillId="3" borderId="15" xfId="2" applyFont="1" applyFill="1" applyBorder="1" applyAlignment="1">
      <alignment horizontal="center" vertical="center" wrapText="1"/>
    </xf>
    <xf numFmtId="0" fontId="16" fillId="3" borderId="13" xfId="2" applyFont="1" applyFill="1" applyBorder="1" applyAlignment="1">
      <alignment horizontal="center" vertical="center" wrapText="1"/>
    </xf>
    <xf numFmtId="0" fontId="7" fillId="0" borderId="13" xfId="2" applyFont="1" applyBorder="1" applyAlignment="1">
      <alignment horizontal="center" vertical="center"/>
    </xf>
    <xf numFmtId="0" fontId="0" fillId="0" borderId="3" xfId="2" applyFont="1" applyBorder="1" applyAlignment="1">
      <alignment horizontal="center" vertical="center"/>
    </xf>
    <xf numFmtId="0" fontId="7" fillId="3" borderId="0" xfId="2" applyFont="1" applyFill="1"/>
    <xf numFmtId="0" fontId="7" fillId="3" borderId="0" xfId="2" applyFont="1" applyFill="1" applyAlignment="1">
      <alignment horizontal="center" vertical="center" wrapText="1"/>
    </xf>
    <xf numFmtId="0" fontId="7" fillId="0" borderId="0" xfId="2" applyFont="1" applyAlignment="1">
      <alignment horizontal="center" vertical="center" wrapText="1"/>
    </xf>
    <xf numFmtId="0" fontId="1" fillId="0" borderId="9" xfId="2" applyFont="1" applyBorder="1" applyAlignment="1">
      <alignment horizontal="center" vertical="center" wrapText="1"/>
    </xf>
    <xf numFmtId="10" fontId="27" fillId="0" borderId="9" xfId="38" applyNumberFormat="1" applyFont="1" applyBorder="1" applyAlignment="1">
      <alignment horizontal="right" vertical="center" wrapText="1"/>
    </xf>
    <xf numFmtId="0" fontId="7" fillId="3" borderId="0" xfId="2" applyFont="1" applyFill="1" applyAlignment="1">
      <alignment wrapText="1"/>
    </xf>
    <xf numFmtId="0" fontId="6" fillId="0" borderId="3" xfId="2" applyFont="1" applyBorder="1" applyAlignment="1">
      <alignment horizontal="left" vertical="center" wrapText="1"/>
    </xf>
    <xf numFmtId="0" fontId="13" fillId="3" borderId="3" xfId="2" applyFont="1" applyFill="1" applyBorder="1" applyAlignment="1">
      <alignment vertical="center" wrapText="1"/>
    </xf>
    <xf numFmtId="10" fontId="13" fillId="0" borderId="9" xfId="38" applyNumberFormat="1" applyFont="1" applyBorder="1" applyAlignment="1">
      <alignment horizontal="right" vertical="center" wrapText="1"/>
    </xf>
    <xf numFmtId="0" fontId="6" fillId="0" borderId="9" xfId="2" applyFont="1" applyBorder="1" applyAlignment="1">
      <alignment horizontal="center" vertical="center" wrapText="1"/>
    </xf>
    <xf numFmtId="0" fontId="7" fillId="12" borderId="0" xfId="2" applyFont="1" applyFill="1" applyAlignment="1">
      <alignment wrapText="1"/>
    </xf>
    <xf numFmtId="0" fontId="1" fillId="3" borderId="0" xfId="2" applyFont="1" applyFill="1" applyAlignment="1">
      <alignment vertical="center" wrapText="1"/>
    </xf>
    <xf numFmtId="49" fontId="7" fillId="0" borderId="3" xfId="2" applyNumberFormat="1" applyFont="1" applyBorder="1" applyAlignment="1">
      <alignment horizontal="center" vertical="center"/>
    </xf>
    <xf numFmtId="0" fontId="17" fillId="3" borderId="3" xfId="41" applyFont="1" applyFill="1" applyBorder="1" applyAlignment="1">
      <alignment horizontal="center" vertical="center" wrapText="1"/>
    </xf>
    <xf numFmtId="0" fontId="16" fillId="3" borderId="3" xfId="41" applyFont="1" applyFill="1" applyBorder="1" applyAlignment="1">
      <alignment horizontal="center" vertical="center" wrapText="1"/>
    </xf>
    <xf numFmtId="0" fontId="7" fillId="0" borderId="0" xfId="2" quotePrefix="1" applyFont="1" applyAlignment="1">
      <alignment horizontal="left" vertical="center" indent="5"/>
    </xf>
    <xf numFmtId="165" fontId="27" fillId="11" borderId="9" xfId="39" applyNumberFormat="1" applyFont="1" applyFill="1" applyBorder="1" applyAlignment="1">
      <alignment horizontal="right" vertical="center" wrapText="1"/>
    </xf>
    <xf numFmtId="0" fontId="27" fillId="11" borderId="9" xfId="38" applyFont="1" applyFill="1" applyBorder="1" applyAlignment="1">
      <alignment horizontal="right" vertical="center" wrapText="1"/>
    </xf>
    <xf numFmtId="0" fontId="26" fillId="0" borderId="0" xfId="32" applyAlignment="1">
      <alignment vertical="center"/>
    </xf>
    <xf numFmtId="0" fontId="28" fillId="11" borderId="0" xfId="14" applyFont="1" applyFill="1" applyAlignment="1">
      <alignment horizontal="right" vertical="center" wrapText="1"/>
    </xf>
    <xf numFmtId="0" fontId="30" fillId="11" borderId="0" xfId="14" applyFont="1" applyFill="1" applyAlignment="1">
      <alignment horizontal="left" wrapText="1"/>
    </xf>
    <xf numFmtId="165" fontId="31" fillId="0" borderId="0" xfId="33" applyNumberFormat="1" applyFont="1"/>
    <xf numFmtId="169" fontId="31" fillId="0" borderId="0" xfId="14" applyNumberFormat="1" applyFont="1"/>
    <xf numFmtId="0" fontId="31" fillId="0" borderId="3" xfId="14" applyFont="1" applyBorder="1" applyAlignment="1">
      <alignment horizontal="center" vertical="center" wrapText="1"/>
    </xf>
    <xf numFmtId="0" fontId="34" fillId="11" borderId="15" xfId="32" applyFont="1" applyFill="1" applyBorder="1" applyAlignment="1">
      <alignment vertical="center"/>
    </xf>
    <xf numFmtId="0" fontId="34" fillId="11" borderId="4" xfId="32" applyFont="1" applyFill="1" applyBorder="1" applyAlignment="1">
      <alignment vertical="center"/>
    </xf>
    <xf numFmtId="0" fontId="31" fillId="0" borderId="6" xfId="35" applyFont="1" applyBorder="1"/>
    <xf numFmtId="0" fontId="31" fillId="0" borderId="5" xfId="35" applyFont="1" applyBorder="1"/>
    <xf numFmtId="0" fontId="31" fillId="0" borderId="4" xfId="35" applyFont="1" applyBorder="1"/>
    <xf numFmtId="0" fontId="27" fillId="11" borderId="10" xfId="32" applyFont="1" applyFill="1" applyBorder="1" applyAlignment="1">
      <alignment vertical="center"/>
    </xf>
    <xf numFmtId="0" fontId="27" fillId="11" borderId="12" xfId="32" applyFont="1" applyFill="1" applyBorder="1" applyAlignment="1">
      <alignment vertical="center"/>
    </xf>
    <xf numFmtId="0" fontId="27" fillId="11" borderId="17" xfId="32" applyFont="1" applyFill="1" applyBorder="1" applyAlignment="1">
      <alignment vertical="center"/>
    </xf>
    <xf numFmtId="0" fontId="27" fillId="11" borderId="6" xfId="32" applyFont="1" applyFill="1" applyBorder="1" applyAlignment="1">
      <alignment vertical="center"/>
    </xf>
    <xf numFmtId="0" fontId="27" fillId="11" borderId="15" xfId="32" applyFont="1" applyFill="1" applyBorder="1" applyAlignment="1">
      <alignment vertical="center"/>
    </xf>
    <xf numFmtId="0" fontId="27" fillId="11" borderId="4" xfId="32" applyFont="1" applyFill="1" applyBorder="1" applyAlignment="1">
      <alignment vertical="center"/>
    </xf>
    <xf numFmtId="0" fontId="31" fillId="0" borderId="10" xfId="2" applyFont="1" applyBorder="1" applyAlignment="1">
      <alignment vertical="center"/>
    </xf>
    <xf numFmtId="0" fontId="30" fillId="0" borderId="14" xfId="2" applyFont="1" applyBorder="1" applyAlignment="1">
      <alignment vertical="center" wrapText="1"/>
    </xf>
    <xf numFmtId="167" fontId="30" fillId="0" borderId="14" xfId="2" applyNumberFormat="1" applyFont="1" applyBorder="1" applyAlignment="1">
      <alignment vertical="center" wrapText="1"/>
    </xf>
    <xf numFmtId="3" fontId="31" fillId="0" borderId="12" xfId="2" applyNumberFormat="1" applyFont="1" applyBorder="1" applyAlignment="1">
      <alignment horizontal="center" vertical="center" wrapText="1"/>
    </xf>
    <xf numFmtId="49" fontId="6" fillId="0" borderId="11" xfId="2" applyNumberFormat="1" applyFont="1" applyBorder="1" applyAlignment="1">
      <alignment vertical="center"/>
    </xf>
    <xf numFmtId="49" fontId="6" fillId="0" borderId="16" xfId="2" applyNumberFormat="1" applyFont="1" applyBorder="1" applyAlignment="1">
      <alignment vertical="center"/>
    </xf>
    <xf numFmtId="0" fontId="7" fillId="0" borderId="6" xfId="2" applyFont="1" applyBorder="1"/>
    <xf numFmtId="0" fontId="7" fillId="0" borderId="4" xfId="2" applyFont="1" applyBorder="1"/>
    <xf numFmtId="0" fontId="7" fillId="0" borderId="0" xfId="2" applyFont="1" applyAlignment="1">
      <alignment horizontal="center" vertical="center"/>
    </xf>
    <xf numFmtId="165" fontId="27" fillId="11" borderId="0" xfId="39" applyNumberFormat="1" applyFont="1" applyFill="1" applyBorder="1" applyAlignment="1">
      <alignment horizontal="right" vertical="center" wrapText="1"/>
    </xf>
    <xf numFmtId="164" fontId="27" fillId="11" borderId="0" xfId="40" applyNumberFormat="1" applyFont="1" applyFill="1" applyBorder="1" applyAlignment="1">
      <alignment horizontal="right" vertical="center" wrapText="1"/>
    </xf>
    <xf numFmtId="0" fontId="43" fillId="0" borderId="0" xfId="32" applyFont="1"/>
    <xf numFmtId="14" fontId="43" fillId="0" borderId="0" xfId="32" applyNumberFormat="1" applyFont="1"/>
    <xf numFmtId="17" fontId="21" fillId="0" borderId="0" xfId="32" applyNumberFormat="1" applyFont="1" applyAlignment="1">
      <alignment horizontal="left"/>
    </xf>
    <xf numFmtId="0" fontId="21" fillId="0" borderId="0" xfId="32" applyFont="1"/>
    <xf numFmtId="0" fontId="21" fillId="0" borderId="0" xfId="14" applyFont="1"/>
    <xf numFmtId="0" fontId="23" fillId="0" borderId="0" xfId="14"/>
    <xf numFmtId="0" fontId="44" fillId="0" borderId="0" xfId="32" applyFont="1"/>
    <xf numFmtId="14" fontId="21" fillId="2" borderId="0" xfId="32" applyNumberFormat="1" applyFont="1" applyFill="1"/>
    <xf numFmtId="0" fontId="18" fillId="0" borderId="0" xfId="32" applyFont="1"/>
    <xf numFmtId="0" fontId="21" fillId="0" borderId="0" xfId="32" applyFont="1" applyAlignment="1">
      <alignment horizontal="left"/>
    </xf>
    <xf numFmtId="0" fontId="45" fillId="0" borderId="0" xfId="32" applyFont="1"/>
    <xf numFmtId="10" fontId="27" fillId="11" borderId="3" xfId="13" applyNumberFormat="1" applyFont="1" applyFill="1" applyBorder="1" applyAlignment="1">
      <alignment horizontal="right" vertical="center" wrapText="1"/>
    </xf>
    <xf numFmtId="14" fontId="21" fillId="0" borderId="0" xfId="32" applyNumberFormat="1" applyFont="1"/>
    <xf numFmtId="10" fontId="30" fillId="11" borderId="3" xfId="14" applyNumberFormat="1" applyFont="1" applyFill="1" applyBorder="1" applyAlignment="1">
      <alignment horizontal="right" vertical="center" wrapText="1"/>
    </xf>
    <xf numFmtId="10" fontId="31" fillId="11" borderId="3" xfId="35" applyNumberFormat="1" applyFont="1" applyFill="1" applyBorder="1" applyAlignment="1">
      <alignment horizontal="right" vertical="center" wrapText="1"/>
    </xf>
    <xf numFmtId="10" fontId="31" fillId="0" borderId="3" xfId="35" applyNumberFormat="1" applyFont="1" applyBorder="1" applyAlignment="1">
      <alignment horizontal="right" vertical="center" wrapText="1"/>
    </xf>
    <xf numFmtId="10" fontId="30" fillId="11" borderId="3" xfId="35" applyNumberFormat="1" applyFont="1" applyFill="1" applyBorder="1" applyAlignment="1">
      <alignment horizontal="right" vertical="center" wrapText="1"/>
    </xf>
    <xf numFmtId="10" fontId="6" fillId="0" borderId="3" xfId="40" applyNumberFormat="1" applyFont="1" applyFill="1" applyBorder="1" applyAlignment="1" applyProtection="1">
      <alignment horizontal="right" vertical="center" wrapText="1"/>
      <protection locked="0"/>
    </xf>
    <xf numFmtId="10" fontId="27" fillId="11" borderId="9" xfId="40" applyNumberFormat="1" applyFont="1" applyFill="1" applyBorder="1" applyAlignment="1">
      <alignment horizontal="right" vertical="center" wrapText="1"/>
    </xf>
    <xf numFmtId="168" fontId="31" fillId="0" borderId="3" xfId="33" applyNumberFormat="1" applyFont="1" applyFill="1" applyBorder="1" applyAlignment="1">
      <alignment horizontal="right" vertical="center" wrapText="1"/>
    </xf>
    <xf numFmtId="0" fontId="30" fillId="0" borderId="3" xfId="2" applyFont="1" applyBorder="1" applyAlignment="1">
      <alignment horizontal="center" vertical="center"/>
    </xf>
    <xf numFmtId="4" fontId="7" fillId="0" borderId="0" xfId="2" applyNumberFormat="1" applyFont="1"/>
    <xf numFmtId="4" fontId="7" fillId="0" borderId="0" xfId="2" applyNumberFormat="1" applyFont="1" applyAlignment="1">
      <alignment wrapText="1"/>
    </xf>
    <xf numFmtId="0" fontId="31" fillId="11" borderId="13" xfId="14" applyFont="1" applyFill="1" applyBorder="1" applyAlignment="1">
      <alignment horizontal="center" vertical="center" wrapText="1"/>
    </xf>
    <xf numFmtId="0" fontId="48" fillId="0" borderId="0" xfId="38" applyFont="1"/>
    <xf numFmtId="0" fontId="50" fillId="0" borderId="0" xfId="38" applyFont="1"/>
    <xf numFmtId="0" fontId="49" fillId="0" borderId="0" xfId="38" applyFont="1"/>
    <xf numFmtId="0" fontId="52" fillId="0" borderId="0" xfId="38" applyFont="1"/>
    <xf numFmtId="0" fontId="53" fillId="0" borderId="0" xfId="45" applyFont="1"/>
    <xf numFmtId="0" fontId="54" fillId="0" borderId="0" xfId="38" applyFont="1"/>
    <xf numFmtId="0" fontId="50" fillId="0" borderId="0" xfId="38" applyFont="1" applyAlignment="1">
      <alignment horizontal="center"/>
    </xf>
    <xf numFmtId="0" fontId="51" fillId="0" borderId="0" xfId="38" applyFont="1" applyAlignment="1">
      <alignment horizontal="center"/>
    </xf>
    <xf numFmtId="0" fontId="54" fillId="0" borderId="0" xfId="14" applyFont="1"/>
    <xf numFmtId="0" fontId="54" fillId="0" borderId="0" xfId="14" applyFont="1" applyAlignment="1">
      <alignment horizontal="left"/>
    </xf>
    <xf numFmtId="0" fontId="56" fillId="0" borderId="0" xfId="14" applyFont="1"/>
    <xf numFmtId="0" fontId="55" fillId="0" borderId="0" xfId="14" applyFont="1" applyAlignment="1">
      <alignment horizontal="center"/>
    </xf>
    <xf numFmtId="0" fontId="52" fillId="0" borderId="0" xfId="14" applyFont="1" applyAlignment="1">
      <alignment horizontal="center"/>
    </xf>
    <xf numFmtId="0" fontId="52" fillId="0" borderId="0" xfId="14" applyFont="1" applyAlignment="1">
      <alignment horizontal="left"/>
    </xf>
    <xf numFmtId="0" fontId="55" fillId="0" borderId="1" xfId="14" applyFont="1" applyBorder="1"/>
    <xf numFmtId="0" fontId="52" fillId="0" borderId="20" xfId="14" applyFont="1" applyBorder="1"/>
    <xf numFmtId="0" fontId="57" fillId="0" borderId="0" xfId="1" applyFont="1" applyFill="1"/>
    <xf numFmtId="0" fontId="57" fillId="0" borderId="2" xfId="1" applyFont="1" applyFill="1" applyBorder="1"/>
    <xf numFmtId="0" fontId="54" fillId="0" borderId="21" xfId="1" applyFont="1" applyBorder="1"/>
    <xf numFmtId="0" fontId="54" fillId="0" borderId="0" xfId="1" applyFont="1" applyFill="1" applyBorder="1" applyAlignment="1">
      <alignment horizontal="left"/>
    </xf>
    <xf numFmtId="0" fontId="54" fillId="0" borderId="0" xfId="1" applyFont="1" applyBorder="1"/>
    <xf numFmtId="0" fontId="57" fillId="0" borderId="22" xfId="1" applyFont="1" applyFill="1" applyBorder="1"/>
    <xf numFmtId="0" fontId="54" fillId="0" borderId="23" xfId="1" applyFont="1" applyBorder="1"/>
    <xf numFmtId="0" fontId="58" fillId="0" borderId="0" xfId="14" applyFont="1"/>
    <xf numFmtId="0" fontId="54" fillId="0" borderId="20" xfId="14" applyFont="1" applyBorder="1"/>
    <xf numFmtId="0" fontId="54" fillId="0" borderId="24" xfId="1" applyFont="1" applyBorder="1"/>
    <xf numFmtId="0" fontId="54" fillId="0" borderId="24" xfId="6" applyFont="1" applyBorder="1"/>
    <xf numFmtId="0" fontId="54" fillId="0" borderId="0" xfId="6" applyFont="1" applyFill="1" applyBorder="1" applyAlignment="1">
      <alignment horizontal="left"/>
    </xf>
    <xf numFmtId="0" fontId="54" fillId="0" borderId="23" xfId="6" applyFont="1" applyBorder="1"/>
    <xf numFmtId="0" fontId="55" fillId="0" borderId="1" xfId="14" applyFont="1" applyBorder="1" applyAlignment="1">
      <alignment horizontal="left"/>
    </xf>
    <xf numFmtId="0" fontId="52" fillId="0" borderId="20" xfId="14" applyFont="1" applyBorder="1" applyAlignment="1">
      <alignment horizontal="center"/>
    </xf>
    <xf numFmtId="0" fontId="54" fillId="0" borderId="21" xfId="6" applyFont="1" applyBorder="1"/>
    <xf numFmtId="170" fontId="23" fillId="0" borderId="0" xfId="14" applyNumberFormat="1"/>
    <xf numFmtId="0" fontId="0" fillId="3" borderId="8"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0" xfId="0" applyFill="1" applyBorder="1" applyAlignment="1">
      <alignment horizontal="center" vertical="center"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167" fontId="31" fillId="0" borderId="3" xfId="2" applyNumberFormat="1" applyFont="1" applyBorder="1" applyAlignment="1">
      <alignment horizontal="left" vertical="center" wrapText="1" indent="1"/>
    </xf>
    <xf numFmtId="167" fontId="31" fillId="0" borderId="3" xfId="2" applyNumberFormat="1" applyFont="1" applyBorder="1" applyAlignment="1">
      <alignment horizontal="left" vertical="center" wrapText="1" indent="2"/>
    </xf>
    <xf numFmtId="167" fontId="31" fillId="0" borderId="3" xfId="2" applyNumberFormat="1" applyFont="1" applyBorder="1" applyAlignment="1">
      <alignment horizontal="left" vertical="center" wrapText="1" indent="3"/>
    </xf>
    <xf numFmtId="0" fontId="0" fillId="5" borderId="3" xfId="0" applyFill="1" applyBorder="1" applyAlignment="1">
      <alignment horizontal="center" vertical="center" wrapText="1"/>
    </xf>
    <xf numFmtId="0" fontId="6" fillId="5" borderId="3" xfId="0" applyFont="1" applyFill="1" applyBorder="1" applyAlignment="1">
      <alignment horizontal="center" vertical="center" wrapText="1"/>
    </xf>
    <xf numFmtId="0" fontId="0" fillId="5" borderId="11" xfId="0" applyFill="1" applyBorder="1" applyAlignment="1">
      <alignment horizontal="center" vertical="center" wrapText="1"/>
    </xf>
    <xf numFmtId="0" fontId="1" fillId="0" borderId="3" xfId="2" applyFont="1" applyBorder="1" applyAlignment="1">
      <alignment wrapText="1"/>
    </xf>
    <xf numFmtId="0" fontId="28" fillId="11" borderId="8" xfId="14" applyFont="1" applyFill="1" applyBorder="1" applyAlignment="1">
      <alignment horizontal="left" vertical="center" wrapText="1"/>
    </xf>
    <xf numFmtId="0" fontId="16" fillId="0" borderId="3" xfId="2" applyFont="1" applyBorder="1" applyAlignment="1">
      <alignment horizontal="left" vertical="center" wrapText="1" indent="1"/>
    </xf>
    <xf numFmtId="0" fontId="57" fillId="2" borderId="2" xfId="1" applyFont="1" applyFill="1" applyBorder="1" applyAlignment="1">
      <alignment vertical="center"/>
    </xf>
    <xf numFmtId="0" fontId="31" fillId="0" borderId="3" xfId="14" applyFont="1" applyBorder="1"/>
    <xf numFmtId="0" fontId="31" fillId="0" borderId="3" xfId="14" applyFont="1" applyBorder="1" applyAlignment="1">
      <alignment vertical="center" wrapText="1"/>
    </xf>
    <xf numFmtId="0" fontId="31" fillId="0" borderId="3" xfId="14" applyFont="1" applyBorder="1" applyAlignment="1">
      <alignment vertical="center"/>
    </xf>
    <xf numFmtId="0" fontId="31" fillId="0" borderId="3" xfId="14" applyFont="1" applyBorder="1" applyAlignment="1">
      <alignment horizontal="center" vertical="center"/>
    </xf>
    <xf numFmtId="0" fontId="30" fillId="11" borderId="0" xfId="14" applyFont="1" applyFill="1" applyAlignment="1">
      <alignment horizontal="left" vertical="center"/>
    </xf>
    <xf numFmtId="0" fontId="54" fillId="0" borderId="20" xfId="1" applyFont="1" applyBorder="1" applyAlignment="1">
      <alignment wrapText="1"/>
    </xf>
    <xf numFmtId="0" fontId="57" fillId="0" borderId="1" xfId="1" applyFont="1" applyFill="1" applyBorder="1" applyAlignment="1">
      <alignment vertical="center"/>
    </xf>
    <xf numFmtId="0" fontId="30" fillId="0" borderId="3" xfId="14" applyFont="1" applyBorder="1" applyAlignment="1">
      <alignment horizontal="center" vertical="center" wrapText="1"/>
    </xf>
    <xf numFmtId="0" fontId="31" fillId="4" borderId="3" xfId="14" applyFont="1" applyFill="1" applyBorder="1" applyAlignment="1">
      <alignment vertical="center"/>
    </xf>
    <xf numFmtId="171" fontId="31" fillId="0" borderId="3" xfId="13" applyNumberFormat="1" applyFont="1" applyFill="1" applyBorder="1" applyAlignment="1">
      <alignment horizontal="right" vertical="center" wrapText="1"/>
    </xf>
    <xf numFmtId="164" fontId="31" fillId="11" borderId="3" xfId="14" applyNumberFormat="1" applyFont="1" applyFill="1" applyBorder="1" applyAlignment="1">
      <alignment horizontal="right" vertical="center" wrapText="1"/>
    </xf>
    <xf numFmtId="0" fontId="31" fillId="4" borderId="9" xfId="14" applyFont="1" applyFill="1" applyBorder="1" applyAlignment="1">
      <alignment horizontal="left" vertical="center" wrapText="1"/>
    </xf>
    <xf numFmtId="0" fontId="31" fillId="4" borderId="8" xfId="14" applyFont="1" applyFill="1" applyBorder="1" applyAlignment="1">
      <alignment horizontal="left" vertical="center" wrapText="1"/>
    </xf>
    <xf numFmtId="0" fontId="31" fillId="4" borderId="7" xfId="14" applyFont="1" applyFill="1" applyBorder="1" applyAlignment="1">
      <alignment horizontal="left" vertical="center" wrapText="1"/>
    </xf>
    <xf numFmtId="165" fontId="31" fillId="11" borderId="3" xfId="33" applyNumberFormat="1" applyFont="1" applyFill="1" applyBorder="1" applyAlignment="1">
      <alignment horizontal="right" vertical="center" wrapText="1"/>
    </xf>
    <xf numFmtId="0" fontId="30" fillId="2" borderId="9" xfId="14" applyFont="1" applyFill="1" applyBorder="1" applyAlignment="1">
      <alignment horizontal="centerContinuous" vertical="center" wrapText="1"/>
    </xf>
    <xf numFmtId="0" fontId="30" fillId="2" borderId="8" xfId="14" applyFont="1" applyFill="1" applyBorder="1" applyAlignment="1">
      <alignment vertical="center"/>
    </xf>
    <xf numFmtId="0" fontId="30" fillId="2" borderId="7" xfId="14" applyFont="1" applyFill="1" applyBorder="1" applyAlignment="1">
      <alignment vertical="center"/>
    </xf>
    <xf numFmtId="0" fontId="28" fillId="11" borderId="7" xfId="14" applyFont="1" applyFill="1" applyBorder="1" applyAlignment="1">
      <alignment horizontal="left" vertical="center" wrapText="1"/>
    </xf>
    <xf numFmtId="0" fontId="31" fillId="2" borderId="9" xfId="14" applyFont="1" applyFill="1" applyBorder="1" applyAlignment="1">
      <alignment vertical="center"/>
    </xf>
    <xf numFmtId="0" fontId="31" fillId="2" borderId="8" xfId="14" applyFont="1" applyFill="1" applyBorder="1" applyAlignment="1">
      <alignment vertical="center"/>
    </xf>
    <xf numFmtId="1" fontId="31" fillId="11" borderId="13" xfId="14" applyNumberFormat="1" applyFont="1" applyFill="1" applyBorder="1" applyAlignment="1">
      <alignment horizontal="right" vertical="center" wrapText="1"/>
    </xf>
    <xf numFmtId="14" fontId="31" fillId="11" borderId="3" xfId="14" applyNumberFormat="1" applyFont="1" applyFill="1" applyBorder="1" applyAlignment="1">
      <alignment horizontal="center" vertical="center" wrapText="1"/>
    </xf>
    <xf numFmtId="0" fontId="31" fillId="11" borderId="0" xfId="14" applyFont="1" applyFill="1" applyAlignment="1">
      <alignment horizontal="centerContinuous" vertical="center"/>
    </xf>
    <xf numFmtId="0" fontId="31" fillId="11" borderId="3" xfId="14" applyFont="1" applyFill="1" applyBorder="1" applyAlignment="1">
      <alignment horizontal="centerContinuous" vertical="center"/>
    </xf>
    <xf numFmtId="0" fontId="1" fillId="0" borderId="3" xfId="2" applyFont="1" applyBorder="1" applyAlignment="1">
      <alignment vertical="center"/>
    </xf>
    <xf numFmtId="0" fontId="7" fillId="0" borderId="3" xfId="2" applyFont="1" applyBorder="1" applyAlignment="1">
      <alignment vertical="center"/>
    </xf>
    <xf numFmtId="0" fontId="8" fillId="0" borderId="0" xfId="14" applyFont="1"/>
    <xf numFmtId="14" fontId="52" fillId="0" borderId="0" xfId="38" applyNumberFormat="1" applyFont="1"/>
    <xf numFmtId="172" fontId="30" fillId="11" borderId="3" xfId="33" applyNumberFormat="1" applyFont="1" applyFill="1" applyBorder="1" applyAlignment="1">
      <alignment horizontal="right" vertical="center" wrapText="1"/>
    </xf>
    <xf numFmtId="172" fontId="29" fillId="0" borderId="3" xfId="33" applyNumberFormat="1" applyFont="1" applyFill="1" applyBorder="1" applyAlignment="1">
      <alignment horizontal="right" vertical="center" wrapText="1"/>
    </xf>
    <xf numFmtId="172" fontId="31" fillId="11" borderId="3" xfId="33" applyNumberFormat="1" applyFont="1" applyFill="1" applyBorder="1" applyAlignment="1">
      <alignment horizontal="right" vertical="center" wrapText="1"/>
    </xf>
    <xf numFmtId="172" fontId="27" fillId="0" borderId="3" xfId="33" applyNumberFormat="1" applyFont="1" applyFill="1" applyBorder="1" applyAlignment="1">
      <alignment horizontal="right" vertical="center" wrapText="1"/>
    </xf>
    <xf numFmtId="172" fontId="31" fillId="0" borderId="3" xfId="33" applyNumberFormat="1" applyFont="1" applyFill="1" applyBorder="1" applyAlignment="1">
      <alignment horizontal="right" vertical="center" wrapText="1"/>
    </xf>
    <xf numFmtId="172" fontId="31" fillId="4" borderId="7" xfId="33" applyNumberFormat="1" applyFont="1" applyFill="1" applyBorder="1" applyAlignment="1">
      <alignment horizontal="left" vertical="center" wrapText="1"/>
    </xf>
    <xf numFmtId="172" fontId="31" fillId="4" borderId="8" xfId="33" applyNumberFormat="1" applyFont="1" applyFill="1" applyBorder="1" applyAlignment="1">
      <alignment horizontal="left" vertical="center" wrapText="1"/>
    </xf>
    <xf numFmtId="172" fontId="33" fillId="4" borderId="9" xfId="33" applyNumberFormat="1" applyFont="1" applyFill="1" applyBorder="1" applyAlignment="1">
      <alignment horizontal="left" vertical="center" wrapText="1"/>
    </xf>
    <xf numFmtId="172" fontId="30" fillId="0" borderId="3" xfId="33" applyNumberFormat="1" applyFont="1" applyFill="1" applyBorder="1" applyAlignment="1">
      <alignment horizontal="right" vertical="center" wrapText="1"/>
    </xf>
    <xf numFmtId="172" fontId="27" fillId="11" borderId="3" xfId="33" applyNumberFormat="1" applyFont="1" applyFill="1" applyBorder="1" applyAlignment="1">
      <alignment horizontal="right" vertical="center" wrapText="1"/>
    </xf>
    <xf numFmtId="172" fontId="29" fillId="2" borderId="7" xfId="32" applyNumberFormat="1" applyFont="1" applyFill="1" applyBorder="1" applyAlignment="1">
      <alignment vertical="center" wrapText="1"/>
    </xf>
    <xf numFmtId="172" fontId="29" fillId="2" borderId="8" xfId="32" applyNumberFormat="1" applyFont="1" applyFill="1" applyBorder="1" applyAlignment="1">
      <alignment vertical="center" wrapText="1"/>
    </xf>
    <xf numFmtId="172" fontId="27" fillId="11" borderId="3" xfId="32" applyNumberFormat="1" applyFont="1" applyFill="1" applyBorder="1" applyAlignment="1">
      <alignment horizontal="right" vertical="center" wrapText="1"/>
    </xf>
    <xf numFmtId="0" fontId="30" fillId="2" borderId="8" xfId="35" applyFont="1" applyFill="1" applyBorder="1" applyAlignment="1">
      <alignment vertical="center"/>
    </xf>
    <xf numFmtId="0" fontId="30" fillId="2" borderId="9" xfId="35" applyFont="1" applyFill="1" applyBorder="1" applyAlignment="1">
      <alignment vertical="center"/>
    </xf>
    <xf numFmtId="0" fontId="30" fillId="2" borderId="8" xfId="35" applyFont="1" applyFill="1" applyBorder="1" applyAlignment="1">
      <alignment horizontal="left" vertical="center"/>
    </xf>
    <xf numFmtId="0" fontId="30" fillId="2" borderId="9" xfId="35" applyFont="1" applyFill="1" applyBorder="1" applyAlignment="1">
      <alignment horizontal="left" vertical="center"/>
    </xf>
    <xf numFmtId="0" fontId="1" fillId="2" borderId="8" xfId="0" applyFont="1" applyFill="1" applyBorder="1"/>
    <xf numFmtId="0" fontId="1" fillId="2" borderId="9" xfId="0" applyFont="1" applyFill="1" applyBorder="1"/>
    <xf numFmtId="0" fontId="30" fillId="2" borderId="7" xfId="35" applyFont="1" applyFill="1" applyBorder="1" applyAlignment="1">
      <alignment vertical="center"/>
    </xf>
    <xf numFmtId="172" fontId="31" fillId="11" borderId="3" xfId="36" applyNumberFormat="1" applyFont="1" applyFill="1" applyBorder="1" applyAlignment="1">
      <alignment horizontal="right" vertical="center" wrapText="1"/>
    </xf>
    <xf numFmtId="172" fontId="30" fillId="11" borderId="3" xfId="36" applyNumberFormat="1" applyFont="1" applyFill="1" applyBorder="1" applyAlignment="1">
      <alignment horizontal="right" vertical="center" wrapText="1"/>
    </xf>
    <xf numFmtId="172" fontId="30" fillId="2" borderId="8" xfId="35" applyNumberFormat="1" applyFont="1" applyFill="1" applyBorder="1" applyAlignment="1">
      <alignment vertical="center"/>
    </xf>
    <xf numFmtId="172" fontId="31" fillId="11" borderId="3" xfId="35" applyNumberFormat="1" applyFont="1" applyFill="1" applyBorder="1" applyAlignment="1">
      <alignment horizontal="right" vertical="center" wrapText="1"/>
    </xf>
    <xf numFmtId="172" fontId="30" fillId="0" borderId="3" xfId="36" applyNumberFormat="1" applyFont="1" applyFill="1" applyBorder="1" applyAlignment="1">
      <alignment horizontal="right" vertical="center" wrapText="1"/>
    </xf>
    <xf numFmtId="172" fontId="30" fillId="2" borderId="8" xfId="35" applyNumberFormat="1" applyFont="1" applyFill="1" applyBorder="1" applyAlignment="1">
      <alignment horizontal="left" vertical="center"/>
    </xf>
    <xf numFmtId="172" fontId="6" fillId="0" borderId="3" xfId="39" applyNumberFormat="1" applyFont="1" applyFill="1" applyBorder="1" applyAlignment="1" applyProtection="1">
      <alignment horizontal="right" vertical="center" wrapText="1"/>
      <protection locked="0"/>
    </xf>
    <xf numFmtId="172" fontId="6" fillId="0" borderId="3" xfId="39" quotePrefix="1" applyNumberFormat="1" applyFont="1" applyFill="1" applyBorder="1" applyAlignment="1" applyProtection="1">
      <alignment horizontal="right" vertical="center" wrapText="1"/>
      <protection locked="0"/>
    </xf>
    <xf numFmtId="172" fontId="27" fillId="11" borderId="3" xfId="39" applyNumberFormat="1" applyFont="1" applyFill="1" applyBorder="1" applyAlignment="1">
      <alignment horizontal="right" vertical="center" wrapText="1"/>
    </xf>
    <xf numFmtId="172" fontId="6" fillId="0" borderId="3" xfId="39" quotePrefix="1" applyNumberFormat="1" applyFont="1" applyBorder="1" applyAlignment="1">
      <alignment vertical="center"/>
    </xf>
    <xf numFmtId="172" fontId="13" fillId="0" borderId="3" xfId="39" quotePrefix="1" applyNumberFormat="1" applyFont="1" applyBorder="1" applyAlignment="1">
      <alignment vertical="center"/>
    </xf>
    <xf numFmtId="0" fontId="13" fillId="4" borderId="7" xfId="41" applyFont="1" applyFill="1" applyBorder="1" applyAlignment="1">
      <alignment vertical="center"/>
    </xf>
    <xf numFmtId="0" fontId="13" fillId="4" borderId="8" xfId="41" applyFont="1" applyFill="1" applyBorder="1" applyAlignment="1">
      <alignment vertical="center"/>
    </xf>
    <xf numFmtId="0" fontId="13" fillId="4" borderId="9" xfId="41" applyFont="1" applyFill="1" applyBorder="1" applyAlignment="1">
      <alignment vertical="center"/>
    </xf>
    <xf numFmtId="172" fontId="13" fillId="4" borderId="8" xfId="41" applyNumberFormat="1" applyFont="1" applyFill="1" applyBorder="1" applyAlignment="1">
      <alignment vertical="center"/>
    </xf>
    <xf numFmtId="172" fontId="13" fillId="4" borderId="9" xfId="41" applyNumberFormat="1" applyFont="1" applyFill="1" applyBorder="1" applyAlignment="1">
      <alignment vertical="center"/>
    </xf>
    <xf numFmtId="172" fontId="6" fillId="0" borderId="3" xfId="39" quotePrefix="1" applyNumberFormat="1" applyFont="1" applyBorder="1" applyAlignment="1">
      <alignment vertical="center" wrapText="1"/>
    </xf>
    <xf numFmtId="172" fontId="6" fillId="0" borderId="3" xfId="39" applyNumberFormat="1" applyFont="1" applyBorder="1"/>
    <xf numFmtId="172" fontId="6" fillId="2" borderId="3" xfId="39" quotePrefix="1" applyNumberFormat="1" applyFont="1" applyFill="1" applyBorder="1" applyAlignment="1">
      <alignment vertical="center" wrapText="1"/>
    </xf>
    <xf numFmtId="172" fontId="7" fillId="12" borderId="3" xfId="39" quotePrefix="1" applyNumberFormat="1" applyFont="1" applyFill="1" applyBorder="1" applyAlignment="1">
      <alignment vertical="center" wrapText="1"/>
    </xf>
    <xf numFmtId="0" fontId="30" fillId="0" borderId="17" xfId="14" applyFont="1" applyBorder="1"/>
    <xf numFmtId="0" fontId="31" fillId="0" borderId="17" xfId="14" applyFont="1" applyBorder="1"/>
    <xf numFmtId="172" fontId="31" fillId="4" borderId="7" xfId="14" applyNumberFormat="1" applyFont="1" applyFill="1" applyBorder="1" applyAlignment="1">
      <alignment horizontal="left" vertical="center" wrapText="1"/>
    </xf>
    <xf numFmtId="172" fontId="31" fillId="4" borderId="8" xfId="14" applyNumberFormat="1" applyFont="1" applyFill="1" applyBorder="1" applyAlignment="1">
      <alignment horizontal="left" vertical="center" wrapText="1"/>
    </xf>
    <xf numFmtId="172" fontId="31" fillId="4" borderId="9" xfId="14" applyNumberFormat="1" applyFont="1" applyFill="1" applyBorder="1" applyAlignment="1">
      <alignment horizontal="left" vertical="center" wrapText="1"/>
    </xf>
    <xf numFmtId="172" fontId="31" fillId="2" borderId="8" xfId="14" applyNumberFormat="1" applyFont="1" applyFill="1" applyBorder="1" applyAlignment="1">
      <alignment vertical="center"/>
    </xf>
    <xf numFmtId="172" fontId="31" fillId="4" borderId="15" xfId="14" applyNumberFormat="1" applyFont="1" applyFill="1" applyBorder="1" applyAlignment="1">
      <alignment horizontal="left" vertical="center" wrapText="1"/>
    </xf>
    <xf numFmtId="172" fontId="31" fillId="4" borderId="5" xfId="14" applyNumberFormat="1" applyFont="1" applyFill="1" applyBorder="1" applyAlignment="1">
      <alignment horizontal="left" vertical="center" wrapText="1"/>
    </xf>
    <xf numFmtId="172" fontId="31" fillId="2" borderId="8" xfId="14" applyNumberFormat="1" applyFont="1" applyFill="1" applyBorder="1" applyAlignment="1">
      <alignment horizontal="left" wrapText="1"/>
    </xf>
    <xf numFmtId="172" fontId="30" fillId="2" borderId="8" xfId="14" applyNumberFormat="1" applyFont="1" applyFill="1" applyBorder="1" applyAlignment="1">
      <alignment horizontal="centerContinuous" vertical="center" wrapText="1"/>
    </xf>
    <xf numFmtId="172" fontId="28" fillId="4" borderId="3" xfId="33" applyNumberFormat="1" applyFont="1" applyFill="1" applyBorder="1" applyAlignment="1">
      <alignment horizontal="left" vertical="center" wrapText="1"/>
    </xf>
    <xf numFmtId="172" fontId="30" fillId="2" borderId="8" xfId="33" applyNumberFormat="1" applyFont="1" applyFill="1" applyBorder="1" applyAlignment="1">
      <alignment vertical="center" wrapText="1"/>
    </xf>
    <xf numFmtId="172" fontId="30" fillId="2" borderId="9" xfId="33" applyNumberFormat="1" applyFont="1" applyFill="1" applyBorder="1" applyAlignment="1">
      <alignment vertical="center" wrapText="1"/>
    </xf>
    <xf numFmtId="172" fontId="31" fillId="11" borderId="3" xfId="33" applyNumberFormat="1" applyFont="1" applyFill="1" applyBorder="1" applyAlignment="1">
      <alignment horizontal="left" vertical="center" wrapText="1"/>
    </xf>
    <xf numFmtId="172" fontId="28" fillId="0" borderId="3" xfId="33" applyNumberFormat="1" applyFont="1" applyFill="1" applyBorder="1" applyAlignment="1">
      <alignment horizontal="left" vertical="center" wrapText="1"/>
    </xf>
    <xf numFmtId="172" fontId="31" fillId="11" borderId="3" xfId="33" applyNumberFormat="1" applyFont="1" applyFill="1" applyBorder="1" applyAlignment="1">
      <alignment vertical="center" wrapText="1"/>
    </xf>
    <xf numFmtId="0" fontId="31" fillId="11" borderId="3" xfId="14" applyFont="1" applyFill="1" applyBorder="1" applyAlignment="1">
      <alignment horizontal="left" vertical="center"/>
    </xf>
    <xf numFmtId="172" fontId="6" fillId="3" borderId="3" xfId="39" applyNumberFormat="1" applyFont="1" applyFill="1" applyBorder="1" applyAlignment="1">
      <alignment vertical="center" wrapText="1"/>
    </xf>
    <xf numFmtId="172" fontId="40" fillId="4" borderId="3" xfId="39" applyNumberFormat="1" applyFont="1" applyFill="1" applyBorder="1" applyAlignment="1">
      <alignment vertical="center" wrapText="1"/>
    </xf>
    <xf numFmtId="172" fontId="6" fillId="3" borderId="3" xfId="39" quotePrefix="1" applyNumberFormat="1" applyFont="1" applyFill="1" applyBorder="1" applyAlignment="1">
      <alignment vertical="center" wrapText="1"/>
    </xf>
    <xf numFmtId="172" fontId="6" fillId="3" borderId="3" xfId="2" applyNumberFormat="1" applyFont="1" applyFill="1" applyBorder="1" applyAlignment="1">
      <alignment vertical="center" wrapText="1"/>
    </xf>
    <xf numFmtId="172" fontId="16" fillId="3" borderId="3" xfId="2" applyNumberFormat="1" applyFont="1" applyFill="1" applyBorder="1" applyAlignment="1">
      <alignment vertical="center" wrapText="1"/>
    </xf>
    <xf numFmtId="172" fontId="13" fillId="0" borderId="3" xfId="39" quotePrefix="1" applyNumberFormat="1" applyFont="1" applyBorder="1" applyAlignment="1">
      <alignment vertical="center" wrapText="1"/>
    </xf>
    <xf numFmtId="172" fontId="13" fillId="0" borderId="3" xfId="39" applyNumberFormat="1" applyFont="1" applyBorder="1" applyAlignment="1">
      <alignment vertical="center" wrapText="1"/>
    </xf>
    <xf numFmtId="172" fontId="42" fillId="4" borderId="3" xfId="2" applyNumberFormat="1" applyFont="1" applyFill="1" applyBorder="1" applyAlignment="1">
      <alignment horizontal="center" vertical="center" wrapText="1"/>
    </xf>
    <xf numFmtId="172" fontId="6" fillId="0" borderId="3" xfId="39" applyNumberFormat="1" applyFont="1" applyBorder="1" applyAlignment="1">
      <alignment vertical="center" wrapText="1"/>
    </xf>
    <xf numFmtId="172" fontId="13" fillId="0" borderId="3" xfId="39" quotePrefix="1" applyNumberFormat="1" applyFont="1" applyBorder="1" applyAlignment="1">
      <alignment horizontal="right" vertical="center" wrapText="1"/>
    </xf>
    <xf numFmtId="172" fontId="13" fillId="0" borderId="3" xfId="39" applyNumberFormat="1" applyFont="1" applyBorder="1" applyAlignment="1">
      <alignment horizontal="right" vertical="center" wrapText="1"/>
    </xf>
    <xf numFmtId="172" fontId="13" fillId="3" borderId="3" xfId="39" applyNumberFormat="1" applyFont="1" applyFill="1" applyBorder="1" applyAlignment="1">
      <alignment vertical="center"/>
    </xf>
    <xf numFmtId="172" fontId="13" fillId="3" borderId="3" xfId="39" applyNumberFormat="1" applyFont="1" applyFill="1" applyBorder="1" applyAlignment="1">
      <alignment vertical="center" wrapText="1"/>
    </xf>
    <xf numFmtId="172" fontId="16" fillId="3" borderId="3" xfId="39" applyNumberFormat="1" applyFont="1" applyFill="1" applyBorder="1" applyAlignment="1">
      <alignment horizontal="right" vertical="center" wrapText="1"/>
    </xf>
    <xf numFmtId="172" fontId="16" fillId="4" borderId="3" xfId="39" applyNumberFormat="1" applyFont="1" applyFill="1" applyBorder="1" applyAlignment="1">
      <alignment horizontal="right" vertical="center" wrapText="1"/>
    </xf>
    <xf numFmtId="172" fontId="6" fillId="3" borderId="7" xfId="39" applyNumberFormat="1" applyFont="1" applyFill="1" applyBorder="1" applyAlignment="1">
      <alignment horizontal="right" vertical="center" wrapText="1"/>
    </xf>
    <xf numFmtId="172" fontId="6" fillId="3" borderId="3" xfId="39" applyNumberFormat="1" applyFont="1" applyFill="1" applyBorder="1" applyAlignment="1">
      <alignment horizontal="right" vertical="center" wrapText="1"/>
    </xf>
    <xf numFmtId="172" fontId="16" fillId="4" borderId="3" xfId="2" applyNumberFormat="1" applyFont="1" applyFill="1" applyBorder="1" applyAlignment="1">
      <alignment horizontal="right" vertical="center" wrapText="1"/>
    </xf>
    <xf numFmtId="172" fontId="27" fillId="0" borderId="9" xfId="39" applyNumberFormat="1" applyFont="1" applyFill="1" applyBorder="1" applyAlignment="1">
      <alignment horizontal="right" vertical="center" wrapText="1"/>
    </xf>
    <xf numFmtId="172" fontId="13" fillId="0" borderId="9" xfId="39" applyNumberFormat="1" applyFont="1" applyFill="1" applyBorder="1" applyAlignment="1">
      <alignment horizontal="right" vertical="center" wrapText="1"/>
    </xf>
    <xf numFmtId="172" fontId="27" fillId="11" borderId="9" xfId="39" applyNumberFormat="1" applyFont="1" applyFill="1" applyBorder="1" applyAlignment="1">
      <alignment horizontal="right" vertical="center" wrapText="1"/>
    </xf>
    <xf numFmtId="172" fontId="6" fillId="3" borderId="9" xfId="39" applyNumberFormat="1" applyFont="1" applyFill="1" applyBorder="1" applyAlignment="1">
      <alignment horizontal="right" vertical="center" wrapText="1"/>
    </xf>
    <xf numFmtId="165" fontId="31" fillId="14" borderId="3" xfId="33" applyNumberFormat="1" applyFont="1" applyFill="1" applyBorder="1" applyAlignment="1">
      <alignment horizontal="right" vertical="center" wrapText="1"/>
    </xf>
    <xf numFmtId="0" fontId="28" fillId="14" borderId="3" xfId="14" applyFont="1" applyFill="1" applyBorder="1" applyAlignment="1">
      <alignment horizontal="left" vertical="center" wrapText="1"/>
    </xf>
    <xf numFmtId="0" fontId="30" fillId="2" borderId="9" xfId="14" applyFont="1" applyFill="1" applyBorder="1" applyAlignment="1">
      <alignment vertical="center"/>
    </xf>
    <xf numFmtId="172" fontId="30" fillId="2" borderId="8" xfId="14" applyNumberFormat="1" applyFont="1" applyFill="1" applyBorder="1" applyAlignment="1">
      <alignment vertical="center"/>
    </xf>
    <xf numFmtId="172" fontId="17" fillId="0" borderId="11" xfId="39" applyNumberFormat="1" applyFont="1" applyBorder="1" applyAlignment="1">
      <alignment horizontal="right" vertical="center" wrapText="1"/>
    </xf>
    <xf numFmtId="172" fontId="16" fillId="0" borderId="3" xfId="39" applyNumberFormat="1" applyFont="1" applyBorder="1" applyAlignment="1">
      <alignment horizontal="right" vertical="center" wrapText="1"/>
    </xf>
    <xf numFmtId="172" fontId="17" fillId="0" borderId="3" xfId="39" applyNumberFormat="1" applyFont="1" applyBorder="1" applyAlignment="1">
      <alignment horizontal="right" vertical="center" wrapText="1"/>
    </xf>
    <xf numFmtId="0" fontId="30" fillId="8" borderId="7" xfId="2" applyFont="1" applyFill="1" applyBorder="1" applyAlignment="1">
      <alignment vertical="center"/>
    </xf>
    <xf numFmtId="0" fontId="30" fillId="8" borderId="8" xfId="2" applyFont="1" applyFill="1" applyBorder="1" applyAlignment="1">
      <alignment vertical="center"/>
    </xf>
    <xf numFmtId="0" fontId="30" fillId="8" borderId="9" xfId="2" applyFont="1" applyFill="1" applyBorder="1" applyAlignment="1">
      <alignment vertical="center"/>
    </xf>
    <xf numFmtId="173" fontId="31" fillId="0" borderId="3" xfId="2" applyNumberFormat="1" applyFont="1" applyBorder="1" applyAlignment="1">
      <alignment vertical="center" wrapText="1"/>
    </xf>
    <xf numFmtId="173" fontId="30" fillId="0" borderId="3" xfId="2" applyNumberFormat="1" applyFont="1" applyBorder="1" applyAlignment="1">
      <alignment vertical="center" wrapText="1"/>
    </xf>
    <xf numFmtId="0" fontId="59" fillId="13" borderId="24" xfId="6" applyFont="1" applyFill="1" applyBorder="1" applyAlignment="1">
      <alignment vertical="center"/>
    </xf>
    <xf numFmtId="167" fontId="16" fillId="0" borderId="0" xfId="2" applyNumberFormat="1" applyFont="1"/>
    <xf numFmtId="0" fontId="29" fillId="11" borderId="3" xfId="32" applyFont="1" applyFill="1" applyBorder="1" applyAlignment="1">
      <alignment horizontal="center" vertical="center" wrapText="1"/>
    </xf>
    <xf numFmtId="0" fontId="13" fillId="0" borderId="0" xfId="35" applyFont="1"/>
    <xf numFmtId="0" fontId="6" fillId="0" borderId="0" xfId="35" applyFont="1"/>
    <xf numFmtId="0" fontId="6" fillId="0" borderId="0" xfId="35" applyFont="1" applyAlignment="1">
      <alignment vertical="center"/>
    </xf>
    <xf numFmtId="17" fontId="30" fillId="11" borderId="3" xfId="32" applyNumberFormat="1" applyFont="1" applyFill="1" applyBorder="1" applyAlignment="1">
      <alignment horizontal="center" vertical="center" wrapText="1"/>
    </xf>
    <xf numFmtId="0" fontId="27" fillId="11" borderId="8" xfId="32" applyFont="1" applyFill="1" applyBorder="1" applyAlignment="1">
      <alignment horizontal="left" vertical="center" wrapText="1" indent="1"/>
    </xf>
    <xf numFmtId="0" fontId="6" fillId="11" borderId="9" xfId="32" applyFont="1" applyFill="1" applyBorder="1" applyAlignment="1">
      <alignment horizontal="left" vertical="center" wrapText="1" indent="1"/>
    </xf>
    <xf numFmtId="0" fontId="13" fillId="11" borderId="7" xfId="32" applyFont="1" applyFill="1" applyBorder="1" applyAlignment="1">
      <alignment vertical="center" wrapText="1"/>
    </xf>
    <xf numFmtId="0" fontId="6" fillId="11" borderId="7" xfId="32" applyFont="1" applyFill="1" applyBorder="1" applyAlignment="1">
      <alignment vertical="center" wrapText="1"/>
    </xf>
    <xf numFmtId="9" fontId="31" fillId="11" borderId="3" xfId="13" applyFont="1" applyFill="1" applyBorder="1" applyAlignment="1">
      <alignment horizontal="right" vertical="center" wrapText="1"/>
    </xf>
    <xf numFmtId="0" fontId="6" fillId="11" borderId="8" xfId="32" applyFont="1" applyFill="1" applyBorder="1" applyAlignment="1">
      <alignment horizontal="left" vertical="center" wrapText="1"/>
    </xf>
    <xf numFmtId="0" fontId="13" fillId="2" borderId="8" xfId="32" applyFont="1" applyFill="1" applyBorder="1" applyAlignment="1">
      <alignment horizontal="left" vertical="center" wrapText="1"/>
    </xf>
    <xf numFmtId="0" fontId="6" fillId="11" borderId="9" xfId="32" applyFont="1" applyFill="1" applyBorder="1" applyAlignment="1">
      <alignment horizontal="left" vertical="center" wrapText="1"/>
    </xf>
    <xf numFmtId="0" fontId="3" fillId="0" borderId="0" xfId="2"/>
    <xf numFmtId="0" fontId="60" fillId="0" borderId="0" xfId="0" applyFont="1" applyAlignment="1">
      <alignment horizontal="left" vertical="center"/>
    </xf>
    <xf numFmtId="0" fontId="61" fillId="0" borderId="0" xfId="0" applyFont="1" applyAlignment="1">
      <alignment horizontal="left" vertical="center"/>
    </xf>
    <xf numFmtId="0" fontId="38" fillId="0" borderId="0" xfId="0" applyFont="1" applyAlignment="1">
      <alignment wrapText="1"/>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3" fillId="0" borderId="0" xfId="2" applyAlignment="1">
      <alignment horizontal="left" vertical="center"/>
    </xf>
    <xf numFmtId="0" fontId="20" fillId="0" borderId="0" xfId="9" applyFill="1" applyBorder="1" applyAlignment="1">
      <alignment horizontal="left" vertical="center"/>
    </xf>
    <xf numFmtId="0" fontId="18" fillId="0" borderId="0" xfId="3" applyFont="1" applyAlignment="1">
      <alignment horizontal="left" vertical="center"/>
    </xf>
    <xf numFmtId="0" fontId="62" fillId="0" borderId="0" xfId="2" applyFont="1" applyAlignment="1">
      <alignment horizontal="left" vertical="center"/>
    </xf>
    <xf numFmtId="0" fontId="63" fillId="0" borderId="0" xfId="2" applyFont="1" applyAlignment="1">
      <alignment horizontal="left" vertical="center"/>
    </xf>
    <xf numFmtId="0" fontId="38" fillId="0" borderId="0" xfId="2" applyFont="1" applyAlignment="1">
      <alignment horizontal="left" vertical="center"/>
    </xf>
    <xf numFmtId="0" fontId="16" fillId="15" borderId="3" xfId="2" applyFont="1" applyFill="1" applyBorder="1" applyAlignment="1">
      <alignment horizontal="center" vertical="center" wrapText="1"/>
    </xf>
    <xf numFmtId="0" fontId="16" fillId="0" borderId="3" xfId="2" applyFont="1" applyBorder="1" applyAlignment="1">
      <alignment horizontal="center" vertical="center"/>
    </xf>
    <xf numFmtId="0" fontId="64" fillId="5" borderId="0" xfId="2" quotePrefix="1" applyFont="1" applyFill="1"/>
    <xf numFmtId="0" fontId="17" fillId="0" borderId="3" xfId="2" applyFont="1" applyBorder="1" applyAlignment="1">
      <alignment horizontal="center" vertical="center"/>
    </xf>
    <xf numFmtId="0" fontId="17" fillId="0" borderId="3" xfId="2" applyFont="1" applyBorder="1" applyAlignment="1">
      <alignment horizontal="left" vertical="center" wrapText="1"/>
    </xf>
    <xf numFmtId="172" fontId="29" fillId="11" borderId="3" xfId="33" applyNumberFormat="1" applyFont="1" applyFill="1" applyBorder="1" applyAlignment="1">
      <alignment horizontal="right" vertical="center" wrapText="1"/>
    </xf>
    <xf numFmtId="0" fontId="57" fillId="0" borderId="0" xfId="1" applyFont="1" applyFill="1" applyBorder="1"/>
    <xf numFmtId="0" fontId="57" fillId="0" borderId="2" xfId="1" applyFont="1" applyFill="1" applyBorder="1" applyAlignment="1">
      <alignment horizontal="left" vertical="center"/>
    </xf>
    <xf numFmtId="0" fontId="54" fillId="0" borderId="24" xfId="1" applyFont="1" applyBorder="1" applyAlignment="1">
      <alignment wrapText="1"/>
    </xf>
    <xf numFmtId="0" fontId="57" fillId="0" borderId="22" xfId="1" applyFont="1" applyFill="1" applyBorder="1" applyAlignment="1">
      <alignment horizontal="left" vertical="center"/>
    </xf>
    <xf numFmtId="0" fontId="54" fillId="0" borderId="23" xfId="1" applyFont="1" applyBorder="1" applyAlignment="1">
      <alignment wrapText="1"/>
    </xf>
    <xf numFmtId="0" fontId="16" fillId="0" borderId="0" xfId="14" applyFont="1"/>
    <xf numFmtId="0" fontId="0" fillId="0" borderId="0" xfId="0" applyAlignment="1">
      <alignment vertical="center" wrapText="1"/>
    </xf>
    <xf numFmtId="0" fontId="0" fillId="0" borderId="3" xfId="0" applyBorder="1" applyAlignment="1">
      <alignment vertical="center" wrapText="1"/>
    </xf>
    <xf numFmtId="0" fontId="0" fillId="2" borderId="3" xfId="0" applyFill="1" applyBorder="1" applyAlignment="1">
      <alignment vertical="center" wrapText="1"/>
    </xf>
    <xf numFmtId="0" fontId="1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vertical="center" wrapText="1"/>
    </xf>
    <xf numFmtId="0" fontId="6"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16" borderId="11" xfId="0" applyFont="1" applyFill="1" applyBorder="1" applyAlignment="1">
      <alignment horizontal="center" vertical="center" wrapText="1"/>
    </xf>
    <xf numFmtId="0" fontId="16" fillId="18" borderId="11" xfId="0" applyFont="1" applyFill="1" applyBorder="1" applyAlignment="1">
      <alignment horizontal="center" vertical="center" wrapText="1"/>
    </xf>
    <xf numFmtId="0" fontId="16" fillId="18" borderId="4" xfId="0" applyFont="1" applyFill="1" applyBorder="1" applyAlignment="1">
      <alignment horizontal="center" vertical="center" wrapText="1"/>
    </xf>
    <xf numFmtId="0" fontId="17" fillId="0" borderId="11" xfId="0" applyFont="1" applyBorder="1" applyAlignment="1">
      <alignment horizontal="center" vertical="center" wrapText="1"/>
    </xf>
    <xf numFmtId="0" fontId="6" fillId="0" borderId="9" xfId="0" applyFont="1" applyBorder="1" applyAlignment="1">
      <alignment vertical="center" wrapText="1"/>
    </xf>
    <xf numFmtId="0" fontId="0" fillId="0" borderId="0" xfId="0" applyAlignment="1">
      <alignment vertical="center"/>
    </xf>
    <xf numFmtId="0" fontId="6" fillId="0" borderId="4" xfId="0" applyFont="1" applyBorder="1" applyAlignment="1">
      <alignment vertical="center" wrapText="1"/>
    </xf>
    <xf numFmtId="0" fontId="16" fillId="0" borderId="4" xfId="0" applyFont="1" applyBorder="1" applyAlignment="1">
      <alignment vertical="center" wrapText="1"/>
    </xf>
    <xf numFmtId="0" fontId="16" fillId="16" borderId="4" xfId="0" applyFont="1" applyFill="1" applyBorder="1" applyAlignment="1">
      <alignment vertical="center" wrapText="1"/>
    </xf>
    <xf numFmtId="0" fontId="16" fillId="17" borderId="4" xfId="0" applyFont="1" applyFill="1" applyBorder="1" applyAlignment="1">
      <alignment vertical="center" wrapText="1"/>
    </xf>
    <xf numFmtId="0" fontId="16" fillId="18" borderId="4" xfId="0" applyFont="1" applyFill="1" applyBorder="1" applyAlignment="1">
      <alignment vertical="center" wrapText="1"/>
    </xf>
    <xf numFmtId="0" fontId="17" fillId="0" borderId="4" xfId="0" applyFont="1" applyBorder="1" applyAlignment="1">
      <alignment vertical="center" wrapText="1"/>
    </xf>
    <xf numFmtId="0" fontId="67" fillId="0" borderId="0" xfId="0" applyFont="1"/>
    <xf numFmtId="0" fontId="6" fillId="0" borderId="0" xfId="0" applyFont="1" applyAlignment="1">
      <alignment vertical="center" wrapText="1"/>
    </xf>
    <xf numFmtId="0" fontId="8" fillId="0" borderId="0" xfId="0" applyFont="1" applyAlignment="1">
      <alignment vertical="center" wrapText="1"/>
    </xf>
    <xf numFmtId="0" fontId="13" fillId="0" borderId="3" xfId="0" applyFont="1" applyBorder="1" applyAlignment="1">
      <alignment horizontal="center" vertical="center" wrapText="1"/>
    </xf>
    <xf numFmtId="0" fontId="13" fillId="0" borderId="3" xfId="0" applyFont="1" applyBorder="1" applyAlignment="1">
      <alignment vertical="center" wrapText="1"/>
    </xf>
    <xf numFmtId="0" fontId="6" fillId="0" borderId="3" xfId="0" applyFont="1" applyBorder="1" applyAlignment="1">
      <alignment vertical="center" wrapText="1"/>
    </xf>
    <xf numFmtId="0" fontId="54" fillId="0" borderId="0" xfId="6" applyFont="1" applyBorder="1"/>
    <xf numFmtId="0" fontId="57" fillId="2" borderId="22" xfId="1" applyFont="1" applyFill="1" applyBorder="1" applyAlignment="1">
      <alignment vertical="center"/>
    </xf>
    <xf numFmtId="0" fontId="59" fillId="13" borderId="23" xfId="6" applyFont="1" applyFill="1" applyBorder="1" applyAlignment="1">
      <alignment vertical="center"/>
    </xf>
    <xf numFmtId="0" fontId="7" fillId="0" borderId="3" xfId="0" applyFont="1" applyBorder="1" applyAlignment="1">
      <alignment horizontal="center" vertical="center" wrapText="1"/>
    </xf>
    <xf numFmtId="0" fontId="7" fillId="3" borderId="3" xfId="0" applyFont="1" applyFill="1" applyBorder="1" applyAlignment="1">
      <alignment horizontal="center" vertical="center" wrapText="1"/>
    </xf>
    <xf numFmtId="0" fontId="17" fillId="0" borderId="3" xfId="0" applyFont="1" applyBorder="1" applyAlignment="1">
      <alignment vertical="center" wrapText="1"/>
    </xf>
    <xf numFmtId="0" fontId="7" fillId="0" borderId="3" xfId="0" applyFont="1" applyBorder="1" applyAlignment="1">
      <alignment vertical="center" wrapText="1"/>
    </xf>
    <xf numFmtId="0" fontId="7" fillId="3" borderId="3" xfId="0" applyFont="1" applyFill="1" applyBorder="1" applyAlignment="1">
      <alignment vertical="center" wrapText="1"/>
    </xf>
    <xf numFmtId="0" fontId="19" fillId="0" borderId="3" xfId="0" applyFont="1" applyBorder="1" applyAlignment="1">
      <alignment vertical="center" wrapText="1"/>
    </xf>
    <xf numFmtId="0" fontId="7" fillId="5" borderId="3" xfId="0" applyFont="1" applyFill="1" applyBorder="1" applyAlignment="1">
      <alignment vertical="center" wrapText="1"/>
    </xf>
    <xf numFmtId="0" fontId="1"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7" fillId="5" borderId="3" xfId="0" applyFont="1" applyFill="1" applyBorder="1" applyAlignment="1">
      <alignment horizontal="center" vertical="center" wrapText="1"/>
    </xf>
    <xf numFmtId="0" fontId="66" fillId="0" borderId="0" xfId="0" applyFont="1" applyAlignment="1">
      <alignment wrapText="1"/>
    </xf>
    <xf numFmtId="0" fontId="66" fillId="0" borderId="6" xfId="0" applyFont="1" applyBorder="1" applyAlignment="1">
      <alignment wrapText="1"/>
    </xf>
    <xf numFmtId="0" fontId="66" fillId="0" borderId="9" xfId="0" applyFont="1" applyBorder="1" applyAlignment="1">
      <alignment horizontal="center" wrapText="1"/>
    </xf>
    <xf numFmtId="0" fontId="66" fillId="0" borderId="12" xfId="0" applyFont="1" applyBorder="1" applyAlignment="1">
      <alignment horizontal="center" wrapText="1"/>
    </xf>
    <xf numFmtId="0" fontId="66" fillId="0" borderId="25" xfId="0" applyFont="1" applyBorder="1" applyAlignment="1">
      <alignment horizontal="center" vertical="center" wrapText="1"/>
    </xf>
    <xf numFmtId="0" fontId="66" fillId="0" borderId="25" xfId="0" applyFont="1" applyBorder="1" applyAlignment="1">
      <alignment vertical="center" wrapText="1"/>
    </xf>
    <xf numFmtId="0" fontId="66" fillId="0" borderId="25" xfId="0" applyFont="1" applyBorder="1" applyAlignment="1">
      <alignment wrapText="1"/>
    </xf>
    <xf numFmtId="0" fontId="27" fillId="4" borderId="3" xfId="32" applyFont="1" applyFill="1" applyBorder="1" applyAlignment="1">
      <alignment horizontal="center" vertical="center" wrapText="1"/>
    </xf>
    <xf numFmtId="0" fontId="32" fillId="4" borderId="7" xfId="32" applyFont="1" applyFill="1" applyBorder="1" applyAlignment="1">
      <alignment vertical="center" wrapText="1"/>
    </xf>
    <xf numFmtId="0" fontId="14" fillId="4" borderId="7" xfId="32" applyFont="1" applyFill="1" applyBorder="1" applyAlignment="1">
      <alignment vertical="center" wrapText="1"/>
    </xf>
    <xf numFmtId="0" fontId="16" fillId="4" borderId="3" xfId="2" applyFont="1" applyFill="1" applyBorder="1" applyAlignment="1">
      <alignment horizontal="center" vertical="center"/>
    </xf>
    <xf numFmtId="0" fontId="38" fillId="4" borderId="3" xfId="2" applyFont="1" applyFill="1" applyBorder="1" applyAlignment="1">
      <alignment horizontal="left" vertical="center" wrapText="1"/>
    </xf>
    <xf numFmtId="0" fontId="16" fillId="19" borderId="3" xfId="2" applyFont="1" applyFill="1" applyBorder="1" applyAlignment="1">
      <alignment horizontal="left" vertical="center"/>
    </xf>
    <xf numFmtId="0" fontId="16" fillId="4" borderId="3" xfId="2" applyFont="1" applyFill="1" applyBorder="1" applyAlignment="1">
      <alignment horizontal="left" vertical="center"/>
    </xf>
    <xf numFmtId="49" fontId="6" fillId="3" borderId="3" xfId="2" applyNumberFormat="1" applyFont="1" applyFill="1" applyBorder="1" applyAlignment="1">
      <alignment horizontal="center" vertical="center" wrapText="1"/>
    </xf>
    <xf numFmtId="49" fontId="6" fillId="0" borderId="3" xfId="2" applyNumberFormat="1" applyFont="1" applyBorder="1" applyAlignment="1">
      <alignment horizontal="center" vertical="center" wrapText="1"/>
    </xf>
    <xf numFmtId="172" fontId="33" fillId="4" borderId="12" xfId="33" applyNumberFormat="1" applyFont="1" applyFill="1" applyBorder="1" applyAlignment="1">
      <alignment horizontal="left" vertical="center" wrapText="1"/>
    </xf>
    <xf numFmtId="172" fontId="33" fillId="4" borderId="6" xfId="33" applyNumberFormat="1" applyFont="1" applyFill="1" applyBorder="1" applyAlignment="1">
      <alignment horizontal="left" vertical="center" wrapText="1"/>
    </xf>
    <xf numFmtId="172" fontId="33" fillId="4" borderId="4" xfId="33" applyNumberFormat="1" applyFont="1" applyFill="1" applyBorder="1" applyAlignment="1">
      <alignment horizontal="left" vertical="center" wrapText="1"/>
    </xf>
    <xf numFmtId="10" fontId="29" fillId="2" borderId="7" xfId="32" applyNumberFormat="1" applyFont="1" applyFill="1" applyBorder="1" applyAlignment="1">
      <alignment vertical="center" wrapText="1"/>
    </xf>
    <xf numFmtId="10" fontId="29" fillId="2" borderId="8" xfId="32" applyNumberFormat="1" applyFont="1" applyFill="1" applyBorder="1" applyAlignment="1">
      <alignment vertical="center" wrapText="1"/>
    </xf>
    <xf numFmtId="0" fontId="31" fillId="0" borderId="11" xfId="14" applyFont="1" applyFill="1" applyBorder="1" applyAlignment="1">
      <alignment horizontal="center" vertical="center" wrapText="1"/>
    </xf>
    <xf numFmtId="0" fontId="31" fillId="0" borderId="5" xfId="14" applyFont="1" applyFill="1" applyBorder="1" applyAlignment="1">
      <alignment vertical="center"/>
    </xf>
    <xf numFmtId="0" fontId="31" fillId="0" borderId="3" xfId="14" applyFont="1" applyFill="1" applyBorder="1" applyAlignment="1">
      <alignment horizontal="center" vertical="center" wrapText="1"/>
    </xf>
    <xf numFmtId="0" fontId="31" fillId="0" borderId="8" xfId="14" applyFont="1" applyFill="1" applyBorder="1" applyAlignment="1">
      <alignment vertical="center"/>
    </xf>
    <xf numFmtId="0" fontId="28" fillId="0" borderId="8" xfId="14" applyFont="1" applyFill="1" applyBorder="1" applyAlignment="1">
      <alignment horizontal="left" vertical="center" indent="1"/>
    </xf>
    <xf numFmtId="0" fontId="30" fillId="0" borderId="3" xfId="14" applyFont="1" applyFill="1" applyBorder="1" applyAlignment="1">
      <alignment horizontal="center" vertical="center" wrapText="1"/>
    </xf>
    <xf numFmtId="0" fontId="31" fillId="0" borderId="7" xfId="14" applyFont="1" applyFill="1" applyBorder="1" applyAlignment="1">
      <alignment vertical="center" wrapText="1"/>
    </xf>
    <xf numFmtId="0" fontId="31" fillId="0" borderId="7" xfId="14" applyFont="1" applyFill="1" applyBorder="1" applyAlignment="1">
      <alignment vertical="center"/>
    </xf>
    <xf numFmtId="16" fontId="7" fillId="3" borderId="0" xfId="2" applyNumberFormat="1" applyFont="1" applyFill="1"/>
    <xf numFmtId="0" fontId="6" fillId="0" borderId="3" xfId="2" applyFont="1" applyBorder="1" applyAlignment="1">
      <alignment horizontal="left" vertical="center" wrapText="1" indent="1"/>
    </xf>
    <xf numFmtId="0" fontId="7" fillId="3" borderId="3" xfId="2" applyNumberFormat="1" applyFont="1" applyFill="1" applyBorder="1" applyAlignment="1">
      <alignment horizontal="center" vertical="center"/>
    </xf>
    <xf numFmtId="0" fontId="13" fillId="3" borderId="3" xfId="2" applyNumberFormat="1" applyFont="1" applyFill="1" applyBorder="1" applyAlignment="1">
      <alignment horizontal="center" vertical="center"/>
    </xf>
    <xf numFmtId="0" fontId="7" fillId="3" borderId="3" xfId="2" quotePrefix="1" applyNumberFormat="1" applyFont="1" applyFill="1" applyBorder="1" applyAlignment="1">
      <alignment horizontal="center" vertical="center"/>
    </xf>
    <xf numFmtId="0" fontId="7" fillId="4" borderId="3" xfId="2" applyNumberFormat="1" applyFont="1" applyFill="1" applyBorder="1" applyAlignment="1">
      <alignment horizontal="center" vertical="center"/>
    </xf>
    <xf numFmtId="0" fontId="6" fillId="4" borderId="3" xfId="2" applyFont="1" applyFill="1" applyBorder="1" applyAlignment="1">
      <alignment horizontal="left" vertical="center" wrapText="1"/>
    </xf>
    <xf numFmtId="172" fontId="27" fillId="4" borderId="9" xfId="39" applyNumberFormat="1" applyFont="1" applyFill="1" applyBorder="1" applyAlignment="1">
      <alignment horizontal="right" vertical="center" wrapText="1"/>
    </xf>
    <xf numFmtId="10" fontId="27" fillId="4" borderId="9" xfId="38" applyNumberFormat="1" applyFont="1" applyFill="1" applyBorder="1" applyAlignment="1">
      <alignment horizontal="right" vertical="center" wrapText="1"/>
    </xf>
    <xf numFmtId="0" fontId="7" fillId="0" borderId="3" xfId="2" applyFont="1" applyBorder="1" applyAlignment="1">
      <alignment horizontal="left" vertical="center" wrapText="1" indent="1"/>
    </xf>
    <xf numFmtId="0" fontId="7" fillId="0" borderId="3" xfId="2" applyFont="1" applyBorder="1" applyAlignment="1">
      <alignment horizontal="left" vertical="center" indent="1"/>
    </xf>
    <xf numFmtId="0" fontId="7" fillId="0" borderId="3" xfId="2" applyFont="1" applyBorder="1" applyAlignment="1">
      <alignment horizontal="left" vertical="center" wrapText="1"/>
    </xf>
    <xf numFmtId="9" fontId="31" fillId="11" borderId="3" xfId="14" applyNumberFormat="1" applyFont="1" applyFill="1" applyBorder="1" applyAlignment="1">
      <alignment horizontal="center" vertical="center" wrapText="1"/>
    </xf>
    <xf numFmtId="0" fontId="6" fillId="0" borderId="3" xfId="2" applyFont="1" applyBorder="1" applyAlignment="1">
      <alignment horizontal="left" vertical="center" indent="1"/>
    </xf>
    <xf numFmtId="49" fontId="13" fillId="0" borderId="3" xfId="2" applyNumberFormat="1" applyFont="1" applyBorder="1" applyAlignment="1">
      <alignment vertical="center"/>
    </xf>
    <xf numFmtId="49" fontId="6" fillId="0" borderId="3" xfId="2" applyNumberFormat="1" applyFont="1" applyBorder="1" applyAlignment="1">
      <alignment vertical="center"/>
    </xf>
    <xf numFmtId="0" fontId="6" fillId="3" borderId="3" xfId="2" applyFont="1" applyFill="1" applyBorder="1" applyAlignment="1">
      <alignment horizontal="left" vertical="center" wrapText="1" indent="1"/>
    </xf>
    <xf numFmtId="0" fontId="13" fillId="0" borderId="3" xfId="2" applyFont="1" applyBorder="1" applyAlignment="1">
      <alignment horizontal="center" vertical="center"/>
    </xf>
    <xf numFmtId="0" fontId="13" fillId="0" borderId="3" xfId="2" applyFont="1" applyBorder="1" applyAlignment="1">
      <alignment vertical="center" wrapText="1"/>
    </xf>
    <xf numFmtId="49" fontId="6" fillId="3" borderId="3" xfId="2" applyNumberFormat="1" applyFont="1" applyFill="1" applyBorder="1" applyAlignment="1">
      <alignment horizontal="left" vertical="center" wrapText="1" indent="1"/>
    </xf>
    <xf numFmtId="49" fontId="6" fillId="3" borderId="3" xfId="2" applyNumberFormat="1" applyFont="1" applyFill="1" applyBorder="1" applyAlignment="1">
      <alignment horizontal="left" vertical="center" wrapText="1" indent="2"/>
    </xf>
    <xf numFmtId="49" fontId="13" fillId="3" borderId="3" xfId="2" applyNumberFormat="1" applyFont="1" applyFill="1" applyBorder="1" applyAlignment="1">
      <alignment horizontal="center" vertical="center" wrapText="1"/>
    </xf>
    <xf numFmtId="0" fontId="6" fillId="0" borderId="0" xfId="35" applyFont="1" applyAlignment="1">
      <alignment horizontal="center" vertical="center"/>
    </xf>
    <xf numFmtId="172" fontId="6" fillId="0" borderId="3" xfId="39" applyNumberFormat="1" applyFont="1" applyBorder="1" applyAlignment="1">
      <alignment vertical="center"/>
    </xf>
    <xf numFmtId="172" fontId="6" fillId="2" borderId="3" xfId="39" applyNumberFormat="1" applyFont="1" applyFill="1" applyBorder="1" applyAlignment="1">
      <alignment vertical="center"/>
    </xf>
    <xf numFmtId="10" fontId="6" fillId="0" borderId="3" xfId="40" applyNumberFormat="1" applyFont="1" applyBorder="1" applyAlignment="1">
      <alignment vertical="center"/>
    </xf>
    <xf numFmtId="10" fontId="6" fillId="0" borderId="3" xfId="40" applyNumberFormat="1" applyFont="1" applyFill="1" applyBorder="1" applyAlignment="1">
      <alignment vertical="center"/>
    </xf>
    <xf numFmtId="0" fontId="50" fillId="0" borderId="0" xfId="38" applyFont="1" applyAlignment="1">
      <alignment horizontal="center"/>
    </xf>
    <xf numFmtId="0" fontId="46" fillId="0" borderId="0" xfId="38" applyFont="1" applyAlignment="1">
      <alignment horizontal="center" vertical="center" wrapText="1"/>
    </xf>
    <xf numFmtId="0" fontId="51" fillId="0" borderId="0" xfId="38" applyFont="1" applyAlignment="1">
      <alignment horizontal="center"/>
    </xf>
    <xf numFmtId="0" fontId="50" fillId="0" borderId="0" xfId="38" applyFont="1" applyAlignment="1">
      <alignment horizontal="justify" vertical="top" wrapText="1"/>
    </xf>
    <xf numFmtId="0" fontId="49" fillId="0" borderId="0" xfId="38" applyFont="1" applyAlignment="1">
      <alignment horizontal="justify" wrapText="1"/>
    </xf>
    <xf numFmtId="0" fontId="29" fillId="11" borderId="3" xfId="32"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38" fillId="0" borderId="0" xfId="2" applyFont="1" applyAlignment="1">
      <alignment horizontal="left" vertical="center"/>
    </xf>
    <xf numFmtId="0" fontId="16" fillId="15" borderId="3" xfId="2" applyFont="1" applyFill="1" applyBorder="1" applyAlignment="1">
      <alignment horizontal="center" vertical="center" wrapText="1"/>
    </xf>
    <xf numFmtId="0" fontId="6" fillId="0" borderId="0" xfId="35" applyFont="1" applyAlignment="1">
      <alignment horizontal="left" vertical="center" wrapText="1"/>
    </xf>
    <xf numFmtId="0" fontId="0" fillId="5" borderId="13"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4"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6" fillId="0" borderId="7" xfId="2" applyFont="1" applyBorder="1" applyAlignment="1">
      <alignment horizontal="center" vertical="center"/>
    </xf>
    <xf numFmtId="0" fontId="6" fillId="0" borderId="9" xfId="2" applyFont="1" applyBorder="1" applyAlignment="1">
      <alignment horizontal="center" vertical="center"/>
    </xf>
    <xf numFmtId="0" fontId="30" fillId="11" borderId="3" xfId="14" applyFont="1" applyFill="1" applyBorder="1" applyAlignment="1">
      <alignment horizontal="center" vertical="center" wrapText="1"/>
    </xf>
    <xf numFmtId="0" fontId="31" fillId="11" borderId="7" xfId="14" applyFont="1" applyFill="1" applyBorder="1" applyAlignment="1">
      <alignment horizontal="center" vertical="center" wrapText="1"/>
    </xf>
    <xf numFmtId="0" fontId="31" fillId="11" borderId="8" xfId="14" applyFont="1" applyFill="1" applyBorder="1" applyAlignment="1">
      <alignment horizontal="center" vertical="center" wrapText="1"/>
    </xf>
    <xf numFmtId="0" fontId="31" fillId="11" borderId="9" xfId="14" applyFont="1" applyFill="1" applyBorder="1" applyAlignment="1">
      <alignment horizontal="center" vertical="center" wrapText="1"/>
    </xf>
    <xf numFmtId="0" fontId="31" fillId="11" borderId="13" xfId="14" applyFont="1" applyFill="1" applyBorder="1" applyAlignment="1">
      <alignment horizontal="center" vertical="center" wrapText="1"/>
    </xf>
    <xf numFmtId="0" fontId="23" fillId="0" borderId="11" xfId="14" applyBorder="1" applyAlignment="1">
      <alignment horizontal="center" vertical="center" wrapText="1"/>
    </xf>
    <xf numFmtId="0" fontId="30" fillId="2" borderId="7" xfId="14" applyFont="1" applyFill="1" applyBorder="1" applyAlignment="1">
      <alignment horizontal="left" vertical="center" wrapText="1"/>
    </xf>
    <xf numFmtId="0" fontId="30" fillId="2" borderId="8" xfId="14" applyFont="1" applyFill="1" applyBorder="1" applyAlignment="1">
      <alignment horizontal="left" vertical="center" wrapText="1"/>
    </xf>
    <xf numFmtId="49" fontId="14" fillId="3" borderId="0" xfId="2" applyNumberFormat="1" applyFont="1" applyFill="1" applyAlignment="1">
      <alignment horizontal="justify" vertical="center" wrapText="1"/>
    </xf>
    <xf numFmtId="49" fontId="13" fillId="3" borderId="0" xfId="2" applyNumberFormat="1" applyFont="1" applyFill="1" applyAlignment="1">
      <alignment horizontal="justify" vertical="center" wrapText="1"/>
    </xf>
    <xf numFmtId="49" fontId="6" fillId="3" borderId="0" xfId="2" applyNumberFormat="1" applyFont="1" applyFill="1" applyAlignment="1">
      <alignment vertical="center" wrapText="1"/>
    </xf>
    <xf numFmtId="49" fontId="6" fillId="3" borderId="0" xfId="2" applyNumberFormat="1" applyFont="1" applyFill="1" applyAlignment="1"/>
    <xf numFmtId="49" fontId="6" fillId="3" borderId="7"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49" fontId="6" fillId="3" borderId="3"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1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xf>
    <xf numFmtId="0" fontId="7" fillId="0" borderId="3" xfId="2" applyFont="1" applyBorder="1" applyAlignment="1">
      <alignment horizontal="center"/>
    </xf>
    <xf numFmtId="0" fontId="16" fillId="0" borderId="0" xfId="2" applyFont="1" applyAlignment="1">
      <alignment horizontal="justify"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2" xfId="2"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Alignment="1">
      <alignment horizontal="center" vertical="center"/>
    </xf>
    <xf numFmtId="49" fontId="13" fillId="0" borderId="0" xfId="2" applyNumberFormat="1" applyFont="1" applyAlignment="1">
      <alignment horizontal="justify" vertical="center" wrapText="1"/>
    </xf>
    <xf numFmtId="49" fontId="6" fillId="0" borderId="0" xfId="2" applyNumberFormat="1" applyFont="1" applyAlignment="1">
      <alignment vertical="center" wrapText="1"/>
    </xf>
    <xf numFmtId="49" fontId="14" fillId="0" borderId="0" xfId="2" applyNumberFormat="1" applyFont="1" applyAlignment="1">
      <alignment horizontal="justify" vertical="center" wrapText="1"/>
    </xf>
    <xf numFmtId="49" fontId="6" fillId="0" borderId="0" xfId="2" applyNumberFormat="1" applyFont="1" applyAlignment="1">
      <alignment horizontal="justify" vertical="center" wrapText="1"/>
    </xf>
    <xf numFmtId="49" fontId="13" fillId="0" borderId="0" xfId="2" applyNumberFormat="1" applyFont="1" applyAlignment="1">
      <alignment vertical="center"/>
    </xf>
    <xf numFmtId="49" fontId="6" fillId="0" borderId="3" xfId="2" applyNumberFormat="1" applyFont="1" applyBorder="1" applyAlignment="1">
      <alignment horizontal="center" vertical="center" wrapText="1"/>
    </xf>
    <xf numFmtId="49" fontId="6" fillId="0" borderId="13" xfId="2" applyNumberFormat="1" applyFont="1" applyBorder="1" applyAlignment="1">
      <alignment horizontal="center" vertical="center"/>
    </xf>
    <xf numFmtId="49" fontId="6" fillId="0" borderId="3" xfId="2" applyNumberFormat="1" applyFont="1" applyBorder="1" applyAlignment="1">
      <alignment horizontal="center" vertical="center"/>
    </xf>
    <xf numFmtId="49" fontId="6" fillId="0" borderId="10" xfId="2" applyNumberFormat="1" applyFont="1" applyBorder="1" applyAlignment="1">
      <alignment horizontal="center" vertical="center"/>
    </xf>
    <xf numFmtId="49" fontId="6" fillId="0" borderId="14" xfId="2" applyNumberFormat="1" applyFont="1" applyBorder="1" applyAlignment="1">
      <alignment horizontal="center" vertical="center"/>
    </xf>
    <xf numFmtId="49" fontId="6" fillId="0" borderId="12" xfId="2" applyNumberFormat="1" applyFont="1" applyBorder="1" applyAlignment="1">
      <alignment horizontal="center" vertical="center"/>
    </xf>
    <xf numFmtId="49" fontId="13" fillId="0" borderId="0" xfId="2" applyNumberFormat="1" applyFont="1" applyAlignment="1">
      <alignment horizontal="justify" vertical="center"/>
    </xf>
    <xf numFmtId="49" fontId="6" fillId="0" borderId="0" xfId="2" applyNumberFormat="1" applyFont="1" applyAlignment="1"/>
    <xf numFmtId="49" fontId="14" fillId="0" borderId="0" xfId="2" applyNumberFormat="1" applyFont="1" applyAlignment="1">
      <alignment horizontal="justify" vertical="center"/>
    </xf>
    <xf numFmtId="49" fontId="6" fillId="0" borderId="0" xfId="2" applyNumberFormat="1" applyFont="1" applyAlignment="1">
      <alignment vertical="center"/>
    </xf>
    <xf numFmtId="49" fontId="6" fillId="0" borderId="0" xfId="2" applyNumberFormat="1" applyFont="1" applyAlignment="1">
      <alignment horizontal="center" vertical="center" wrapText="1"/>
    </xf>
    <xf numFmtId="0" fontId="14" fillId="0" borderId="0" xfId="2" applyFont="1" applyAlignment="1">
      <alignment horizontal="justify" vertical="center" wrapText="1"/>
    </xf>
    <xf numFmtId="0" fontId="6" fillId="0" borderId="3" xfId="2" applyFont="1" applyBorder="1" applyAlignment="1">
      <alignment horizontal="center" vertical="center"/>
    </xf>
    <xf numFmtId="0" fontId="13" fillId="0" borderId="0" xfId="2" applyFont="1" applyAlignment="1">
      <alignment horizontal="justify" vertical="center"/>
    </xf>
    <xf numFmtId="0" fontId="17" fillId="3" borderId="13" xfId="2" applyFont="1" applyFill="1" applyBorder="1" applyAlignment="1">
      <alignment horizontal="center" vertical="center" wrapText="1"/>
    </xf>
    <xf numFmtId="0" fontId="17" fillId="3" borderId="16" xfId="2" applyFont="1" applyFill="1" applyBorder="1" applyAlignment="1">
      <alignment horizontal="center" vertical="center" wrapText="1"/>
    </xf>
    <xf numFmtId="0" fontId="17" fillId="3" borderId="11" xfId="2" applyFont="1" applyFill="1" applyBorder="1" applyAlignment="1">
      <alignment horizontal="center" vertical="center" wrapText="1"/>
    </xf>
    <xf numFmtId="0" fontId="17" fillId="3" borderId="10" xfId="2" applyFont="1" applyFill="1" applyBorder="1" applyAlignment="1">
      <alignment horizontal="center" vertical="center" wrapText="1"/>
    </xf>
    <xf numFmtId="0" fontId="17" fillId="3" borderId="14" xfId="2" applyFont="1" applyFill="1" applyBorder="1" applyAlignment="1">
      <alignment horizontal="center" vertical="center" wrapText="1"/>
    </xf>
    <xf numFmtId="0" fontId="17" fillId="3" borderId="12" xfId="2" applyFont="1" applyFill="1" applyBorder="1" applyAlignment="1">
      <alignment horizontal="center" vertical="center" wrapText="1"/>
    </xf>
    <xf numFmtId="0" fontId="16" fillId="3" borderId="13" xfId="2" applyFont="1" applyFill="1" applyBorder="1" applyAlignment="1">
      <alignment horizontal="center" vertical="center" wrapText="1"/>
    </xf>
    <xf numFmtId="0" fontId="16" fillId="3" borderId="10" xfId="2" applyFont="1" applyFill="1" applyBorder="1" applyAlignment="1">
      <alignment horizontal="center" vertical="center" wrapText="1"/>
    </xf>
    <xf numFmtId="0" fontId="1" fillId="0" borderId="9" xfId="2" applyFont="1" applyBorder="1" applyAlignment="1">
      <alignment horizontal="center" vertical="center" wrapText="1"/>
    </xf>
    <xf numFmtId="0" fontId="1" fillId="0" borderId="3" xfId="2" applyFont="1" applyBorder="1" applyAlignment="1">
      <alignment horizontal="center" vertical="center" wrapText="1"/>
    </xf>
    <xf numFmtId="0" fontId="1" fillId="0" borderId="7"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9" xfId="2" applyFont="1" applyBorder="1" applyAlignment="1">
      <alignment horizontal="center" vertical="center" wrapText="1"/>
    </xf>
    <xf numFmtId="0" fontId="1" fillId="3" borderId="13" xfId="2" applyFont="1" applyFill="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0" xfId="0" applyAlignment="1">
      <alignment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0" fillId="3" borderId="13"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center" vertical="center"/>
    </xf>
    <xf numFmtId="0" fontId="0" fillId="3" borderId="4" xfId="0" applyFill="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39" fillId="11" borderId="0" xfId="14" applyFont="1" applyFill="1" applyAlignment="1">
      <alignment horizontal="left" wrapText="1"/>
    </xf>
    <xf numFmtId="0" fontId="39" fillId="11" borderId="6" xfId="14" applyFont="1" applyFill="1" applyBorder="1" applyAlignment="1">
      <alignment horizontal="left" wrapText="1"/>
    </xf>
    <xf numFmtId="0" fontId="30" fillId="11" borderId="5" xfId="14" applyFont="1" applyFill="1" applyBorder="1" applyAlignment="1">
      <alignment horizontal="left" wrapText="1"/>
    </xf>
    <xf numFmtId="0" fontId="30" fillId="11" borderId="4" xfId="14" applyFont="1" applyFill="1" applyBorder="1" applyAlignment="1">
      <alignment horizontal="left" wrapText="1"/>
    </xf>
    <xf numFmtId="0" fontId="31" fillId="11" borderId="11" xfId="14" applyFont="1" applyFill="1" applyBorder="1" applyAlignment="1">
      <alignment horizontal="center" vertical="center" wrapText="1"/>
    </xf>
    <xf numFmtId="0" fontId="30" fillId="11" borderId="13" xfId="14" applyFont="1" applyFill="1" applyBorder="1" applyAlignment="1">
      <alignment horizontal="center" vertical="center" wrapText="1"/>
    </xf>
    <xf numFmtId="0" fontId="30" fillId="11" borderId="11" xfId="14" applyFont="1" applyFill="1" applyBorder="1" applyAlignment="1">
      <alignment horizontal="center" vertical="center" wrapText="1"/>
    </xf>
    <xf numFmtId="0" fontId="30" fillId="11" borderId="0" xfId="14" applyFont="1" applyFill="1" applyAlignment="1">
      <alignment horizontal="left" vertical="center" wrapText="1"/>
    </xf>
    <xf numFmtId="0" fontId="31" fillId="11" borderId="7" xfId="14" applyFont="1" applyFill="1" applyBorder="1" applyAlignment="1">
      <alignment horizontal="center" vertical="center"/>
    </xf>
    <xf numFmtId="0" fontId="31" fillId="11" borderId="8" xfId="14" applyFont="1" applyFill="1" applyBorder="1" applyAlignment="1">
      <alignment horizontal="center" vertical="center"/>
    </xf>
    <xf numFmtId="0" fontId="31" fillId="11" borderId="9" xfId="14" applyFont="1" applyFill="1" applyBorder="1" applyAlignment="1">
      <alignment horizontal="center" vertical="center"/>
    </xf>
    <xf numFmtId="0" fontId="7" fillId="0" borderId="6" xfId="0" applyFont="1" applyBorder="1" applyAlignment="1">
      <alignment vertical="center" wrapText="1"/>
    </xf>
    <xf numFmtId="0" fontId="7" fillId="0" borderId="16" xfId="0" applyFont="1" applyBorder="1" applyAlignment="1">
      <alignment vertical="center" wrapText="1"/>
    </xf>
    <xf numFmtId="0" fontId="7" fillId="0" borderId="4" xfId="0" applyFont="1" applyBorder="1" applyAlignment="1">
      <alignment vertical="center" wrapText="1"/>
    </xf>
    <xf numFmtId="0" fontId="7" fillId="0" borderId="11" xfId="0" applyFont="1" applyBorder="1" applyAlignment="1">
      <alignment vertical="center" wrapText="1"/>
    </xf>
    <xf numFmtId="0" fontId="31" fillId="0" borderId="0" xfId="14" applyFont="1" applyAlignment="1">
      <alignment horizontal="left" vertical="top" wrapText="1"/>
    </xf>
    <xf numFmtId="172" fontId="31" fillId="0" borderId="0" xfId="14" applyNumberFormat="1" applyFont="1"/>
    <xf numFmtId="10" fontId="31" fillId="11" borderId="3" xfId="13" applyNumberFormat="1" applyFont="1" applyFill="1" applyBorder="1" applyAlignment="1">
      <alignment horizontal="center" vertical="center" wrapText="1"/>
    </xf>
    <xf numFmtId="181" fontId="31" fillId="0" borderId="0" xfId="14" applyNumberFormat="1" applyFont="1"/>
  </cellXfs>
  <cellStyles count="46">
    <cellStyle name="=C:\WINNT35\SYSTEM32\COMMAND.COM" xfId="3" xr:uid="{0A3EB949-F65F-49A6-BF1E-509FBEF62FD1}"/>
    <cellStyle name="Comma 127" xfId="22" xr:uid="{4FB508EE-E209-4C54-9854-AA540E292334}"/>
    <cellStyle name="Comma 2" xfId="17" xr:uid="{82F2D8E7-13B8-4B87-8985-4ED431AA73AE}"/>
    <cellStyle name="Comma 3" xfId="39" xr:uid="{85927E63-1EF2-49A5-A302-5C4CF263AD51}"/>
    <cellStyle name="Comma 4" xfId="33" xr:uid="{8405DF2C-AFDD-43E6-9A83-2027451EA88E}"/>
    <cellStyle name="Heading 1 2" xfId="9" xr:uid="{FF22E764-F4F0-4B0E-8BD4-3B75AD6E129A}"/>
    <cellStyle name="Heading 2 2" xfId="10" xr:uid="{993EDF4F-E3AB-4A74-94D4-90B9F5B31214}"/>
    <cellStyle name="HeadingTable" xfId="44" xr:uid="{65A8FE4D-1950-47D3-B54B-0ED03056437F}"/>
    <cellStyle name="Hyperlink 2" xfId="6" xr:uid="{D9CED511-3770-4B17-888B-5B754617FBA4}"/>
    <cellStyle name="Hyperlink 2 2" xfId="45" xr:uid="{B27485B9-CD22-4465-95E8-943CA09B32A8}"/>
    <cellStyle name="Komma 2" xfId="36" xr:uid="{47A5B75F-A551-4724-B757-942420C4625E}"/>
    <cellStyle name="Kopf einzelne" xfId="24" xr:uid="{8D3194B7-E87D-4664-ABC1-680C7C72F485}"/>
    <cellStyle name="Kopf erste" xfId="20" xr:uid="{0AEAB3C0-B214-4766-A3D1-419AB2C344A0}"/>
    <cellStyle name="Kopf letzte" xfId="23" xr:uid="{95D25587-5827-416E-B223-8DB891A4787C}"/>
    <cellStyle name="Link" xfId="1" builtinId="8"/>
    <cellStyle name="Normal 2" xfId="2" xr:uid="{063FE3AB-0E7A-4C0B-877F-0C83E4A5B1B8}"/>
    <cellStyle name="Normal 2 2" xfId="5" xr:uid="{38E77B0B-12C3-4CCD-9170-5CD883EE39EF}"/>
    <cellStyle name="Normal 2 2 2" xfId="18" xr:uid="{F3C918DB-D4F4-4ECE-9509-3128A2405885}"/>
    <cellStyle name="Normal 2 2 3" xfId="38" xr:uid="{A6C48AB4-CDB2-435E-9A9F-879C7F1A882F}"/>
    <cellStyle name="Normal 2 2 3 2" xfId="41" xr:uid="{56CBD755-AA05-4A71-BBF8-7CF0D81002AC}"/>
    <cellStyle name="Normal 2 3" xfId="7" xr:uid="{7102C5C9-915F-4734-BA25-05ADFE26F592}"/>
    <cellStyle name="Normal 2 4 2 2" xfId="43" xr:uid="{C249A56C-433A-4451-8755-FD5AA487E317}"/>
    <cellStyle name="Normal 2 5 2 2" xfId="16" xr:uid="{520BBC4B-421F-4A54-9FDC-AD2FECDAEE70}"/>
    <cellStyle name="Normal 2_~0149226 2" xfId="19" xr:uid="{BDCDFD9B-86D9-4C7E-9BD1-2E6928CCC4E8}"/>
    <cellStyle name="Normal 3" xfId="14" xr:uid="{6C54CFEA-4AFE-465F-845D-6560B12A1709}"/>
    <cellStyle name="Normal 3 2" xfId="32" xr:uid="{C208D565-9FD2-449D-8258-25942BECAE4C}"/>
    <cellStyle name="Normal 300" xfId="42" xr:uid="{1D659387-A41D-4B4A-B474-6F8D0C5A24E6}"/>
    <cellStyle name="Normal 326" xfId="26" xr:uid="{16CE9702-56B7-49B3-817B-25B96574923B}"/>
    <cellStyle name="Normal 327" xfId="27" xr:uid="{61B8080B-1CB4-4762-B839-0C970BD3E50A}"/>
    <cellStyle name="Normal 334" xfId="29" xr:uid="{044E3198-7F98-4ED6-9531-5F27EFF3D55B}"/>
    <cellStyle name="Normal 343" xfId="28" xr:uid="{BD1C46F5-96ED-4586-8565-AD5181474BAB}"/>
    <cellStyle name="Normal 4" xfId="11" xr:uid="{B3C5AA0B-EE88-4429-9189-8A910313993B}"/>
    <cellStyle name="Normal 9" xfId="15" xr:uid="{86266FC9-905B-474B-AE91-A5D31B47E75B}"/>
    <cellStyle name="Note 2" xfId="30" xr:uid="{2F7F0D44-86C9-40EA-8420-A04E263D2975}"/>
    <cellStyle name="optionalExposure" xfId="4" xr:uid="{3CF4D39E-E1B9-4EF3-B324-4BA6CD5F7F1F}"/>
    <cellStyle name="Percent 2" xfId="8" xr:uid="{3C8D7E6A-4498-43A2-A5B4-8E9EF5521261}"/>
    <cellStyle name="Percent 2 2" xfId="34" xr:uid="{27580CD4-1906-425C-BF6B-E48BD4A7414B}"/>
    <cellStyle name="Percent 3" xfId="40" xr:uid="{AF75377F-AE34-4ABD-9DA7-54C929007477}"/>
    <cellStyle name="Prozent" xfId="13" builtinId="5"/>
    <cellStyle name="Prozent 2" xfId="37" xr:uid="{30EBAC45-CC86-46C5-B9BE-9A72F384398D}"/>
    <cellStyle name="Schlecht" xfId="31" builtinId="27" customBuiltin="1"/>
    <cellStyle name="Standard" xfId="0" builtinId="0"/>
    <cellStyle name="Standard 2" xfId="35" xr:uid="{52FBEC77-45CB-4476-8FAC-E49E1694AB7D}"/>
    <cellStyle name="Standard 3" xfId="12" xr:uid="{8F1FB85E-A941-4ABF-98A1-5187289D7B90}"/>
    <cellStyle name="Summe 5" xfId="21" xr:uid="{E9149A3D-906D-499C-BDAD-A714188ACDCA}"/>
    <cellStyle name="Zwischensumme" xfId="25" xr:uid="{60E99EEB-B8A0-4841-9EAF-CC89D6332F50}"/>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workbookViewId="0">
      <selection activeCell="I14" sqref="I14"/>
    </sheetView>
  </sheetViews>
  <sheetFormatPr baseColWidth="10" defaultColWidth="9.140625" defaultRowHeight="15"/>
  <cols>
    <col min="1" max="1" width="13.42578125" style="314" customWidth="1"/>
    <col min="2" max="2" width="8.7109375" style="314" customWidth="1"/>
    <col min="3" max="3" width="11.28515625" style="314" bestFit="1" customWidth="1"/>
    <col min="4" max="7" width="9.140625" style="314"/>
    <col min="8" max="8" width="9.140625" style="314" customWidth="1"/>
    <col min="9" max="9" width="18.7109375" style="314" customWidth="1"/>
    <col min="10" max="11" width="9.140625" style="314"/>
    <col min="12" max="12" width="9.140625" style="314" customWidth="1"/>
    <col min="13" max="13" width="12.7109375" style="314" customWidth="1"/>
    <col min="14" max="16384" width="9.140625" style="313"/>
  </cols>
  <sheetData>
    <row r="6" spans="1:13" ht="27.6" customHeight="1">
      <c r="A6" s="616" t="s">
        <v>0</v>
      </c>
      <c r="B6" s="616"/>
      <c r="C6" s="616"/>
      <c r="D6" s="616"/>
      <c r="E6" s="616"/>
      <c r="F6" s="616"/>
      <c r="G6" s="616"/>
      <c r="H6" s="616"/>
      <c r="I6" s="616"/>
      <c r="J6" s="616"/>
      <c r="K6" s="616"/>
      <c r="L6" s="616"/>
      <c r="M6" s="616"/>
    </row>
    <row r="7" spans="1:13">
      <c r="A7" s="616"/>
      <c r="B7" s="616"/>
      <c r="C7" s="616"/>
      <c r="D7" s="616"/>
      <c r="E7" s="616"/>
      <c r="F7" s="616"/>
      <c r="G7" s="616"/>
      <c r="H7" s="616"/>
      <c r="I7" s="616"/>
      <c r="J7" s="616"/>
      <c r="K7" s="616"/>
      <c r="L7" s="616"/>
      <c r="M7" s="616"/>
    </row>
    <row r="8" spans="1:13">
      <c r="A8" s="616"/>
      <c r="B8" s="616"/>
      <c r="C8" s="616"/>
      <c r="D8" s="616"/>
      <c r="E8" s="616"/>
      <c r="F8" s="616"/>
      <c r="G8" s="616"/>
      <c r="H8" s="616"/>
      <c r="I8" s="616"/>
      <c r="J8" s="616"/>
      <c r="K8" s="616"/>
      <c r="L8" s="616"/>
      <c r="M8" s="616"/>
    </row>
    <row r="9" spans="1:13">
      <c r="A9" s="616"/>
      <c r="B9" s="616"/>
      <c r="C9" s="616"/>
      <c r="D9" s="616"/>
      <c r="E9" s="616"/>
      <c r="F9" s="616"/>
      <c r="G9" s="616"/>
      <c r="H9" s="616"/>
      <c r="I9" s="616"/>
      <c r="J9" s="616"/>
      <c r="K9" s="616"/>
      <c r="L9" s="616"/>
      <c r="M9" s="616"/>
    </row>
    <row r="10" spans="1:13">
      <c r="A10" s="616"/>
      <c r="B10" s="616"/>
      <c r="C10" s="616"/>
      <c r="D10" s="616"/>
      <c r="E10" s="616"/>
      <c r="F10" s="616"/>
      <c r="G10" s="616"/>
      <c r="H10" s="616"/>
      <c r="I10" s="616"/>
      <c r="J10" s="616"/>
      <c r="K10" s="616"/>
      <c r="L10" s="616"/>
      <c r="M10" s="616"/>
    </row>
    <row r="11" spans="1:13">
      <c r="A11" s="616"/>
      <c r="B11" s="616"/>
      <c r="C11" s="616"/>
      <c r="D11" s="616"/>
      <c r="E11" s="616"/>
      <c r="F11" s="616"/>
      <c r="G11" s="616"/>
      <c r="H11" s="616"/>
      <c r="I11" s="616"/>
      <c r="J11" s="616"/>
      <c r="K11" s="616"/>
      <c r="L11" s="616"/>
      <c r="M11" s="616"/>
    </row>
    <row r="12" spans="1:13" ht="82.5" customHeight="1">
      <c r="A12" s="616"/>
      <c r="B12" s="616"/>
      <c r="C12" s="616"/>
      <c r="D12" s="616"/>
      <c r="E12" s="616"/>
      <c r="F12" s="616"/>
      <c r="G12" s="616"/>
      <c r="H12" s="616"/>
      <c r="I12" s="616"/>
      <c r="J12" s="616"/>
      <c r="K12" s="616"/>
      <c r="L12" s="616"/>
      <c r="M12" s="616"/>
    </row>
    <row r="14" spans="1:13">
      <c r="B14" s="318" t="s">
        <v>1</v>
      </c>
      <c r="C14" s="389">
        <v>45838</v>
      </c>
    </row>
    <row r="16" spans="1:13" ht="19.5">
      <c r="A16" s="617" t="s">
        <v>2</v>
      </c>
      <c r="B16" s="617"/>
      <c r="C16" s="617"/>
      <c r="D16" s="617"/>
      <c r="E16" s="617"/>
      <c r="F16" s="617"/>
      <c r="G16" s="617"/>
      <c r="H16" s="617"/>
      <c r="I16" s="617"/>
      <c r="J16" s="617"/>
      <c r="K16" s="617"/>
      <c r="L16" s="617"/>
      <c r="M16" s="617"/>
    </row>
    <row r="17" spans="1:13" ht="19.5">
      <c r="A17" s="320"/>
      <c r="B17" s="320"/>
      <c r="C17" s="320"/>
      <c r="D17" s="320"/>
      <c r="E17" s="320"/>
      <c r="F17" s="320"/>
      <c r="G17" s="320"/>
      <c r="H17" s="320"/>
      <c r="I17" s="320"/>
      <c r="J17" s="320"/>
      <c r="K17" s="320"/>
      <c r="L17" s="320"/>
      <c r="M17" s="320"/>
    </row>
    <row r="18" spans="1:13">
      <c r="A18" s="319"/>
      <c r="B18" s="314" t="s">
        <v>3</v>
      </c>
      <c r="C18" s="319"/>
      <c r="D18" s="319"/>
      <c r="E18" s="319"/>
      <c r="F18" s="319"/>
      <c r="G18" s="319"/>
      <c r="H18" s="319"/>
      <c r="I18" s="319"/>
    </row>
    <row r="19" spans="1:13">
      <c r="A19" s="319"/>
      <c r="B19" s="314" t="str">
        <f>"• "&amp;Index!B3</f>
        <v>• Offenlegung von Schlüsselparametern und Übersicht über die risikogewichteten Positionsbeträge</v>
      </c>
      <c r="C19" s="319"/>
      <c r="D19" s="319"/>
      <c r="E19" s="319"/>
      <c r="F19" s="319"/>
      <c r="G19" s="319"/>
      <c r="H19" s="319"/>
      <c r="I19" s="319"/>
    </row>
    <row r="20" spans="1:13">
      <c r="A20" s="319"/>
      <c r="B20" s="314" t="str">
        <f>"• "&amp;Index!B9</f>
        <v>• Offenlegung von Eigenmitteln</v>
      </c>
      <c r="E20" s="319"/>
      <c r="F20" s="319"/>
      <c r="G20" s="319"/>
      <c r="H20" s="319"/>
      <c r="I20" s="319"/>
    </row>
    <row r="21" spans="1:13">
      <c r="A21" s="319"/>
      <c r="B21" s="314" t="str">
        <f>"• "&amp;Index!B13</f>
        <v>• Offenlegung von antizyklischen Kapitalpuffern</v>
      </c>
      <c r="C21" s="313"/>
      <c r="D21" s="319"/>
      <c r="E21" s="319"/>
      <c r="F21" s="319"/>
      <c r="G21" s="319"/>
      <c r="H21" s="319"/>
      <c r="I21" s="319"/>
      <c r="L21" s="313"/>
    </row>
    <row r="22" spans="1:13">
      <c r="A22" s="319"/>
      <c r="B22" s="314" t="str">
        <f>"• "&amp;Index!B17</f>
        <v>• Offenlegung der Verschuldungsquote</v>
      </c>
      <c r="C22" s="313"/>
      <c r="D22" s="319"/>
      <c r="E22" s="319"/>
      <c r="F22" s="319"/>
      <c r="G22" s="319"/>
      <c r="H22" s="319"/>
      <c r="I22" s="319"/>
      <c r="L22" s="313"/>
    </row>
    <row r="23" spans="1:13">
      <c r="A23" s="319"/>
      <c r="B23" s="314" t="str">
        <f>"• "&amp;Index!B22</f>
        <v>• Offenlegung der Kreditqualität</v>
      </c>
      <c r="C23" s="313"/>
      <c r="D23" s="319"/>
      <c r="E23" s="319"/>
      <c r="F23" s="319"/>
      <c r="G23" s="319"/>
      <c r="H23" s="319"/>
      <c r="I23" s="319"/>
      <c r="L23" s="313"/>
    </row>
    <row r="24" spans="1:13">
      <c r="A24" s="319"/>
      <c r="B24" s="314" t="str">
        <f>"• "&amp;Index!B31</f>
        <v>• Offenlegung der Verwendung von Kreditrisikominderungstechniken</v>
      </c>
      <c r="C24" s="313"/>
      <c r="D24" s="319"/>
      <c r="E24" s="319"/>
      <c r="F24" s="319"/>
      <c r="G24" s="319"/>
      <c r="H24" s="319"/>
      <c r="I24" s="319"/>
      <c r="L24" s="313"/>
    </row>
    <row r="25" spans="1:13">
      <c r="A25" s="319"/>
      <c r="B25" s="314" t="str">
        <f>"• "&amp;Index!B34</f>
        <v>• Offenlegung der Verwendung des Standardansatzes</v>
      </c>
      <c r="C25" s="313"/>
      <c r="D25" s="319"/>
      <c r="E25" s="319"/>
      <c r="F25" s="319"/>
      <c r="G25" s="319"/>
      <c r="H25" s="319"/>
      <c r="I25" s="319"/>
      <c r="L25" s="313"/>
    </row>
    <row r="26" spans="1:13">
      <c r="A26" s="319"/>
      <c r="B26" s="314" t="str">
        <f>"• "&amp;Index!B37</f>
        <v>• Offenlegung der Anwendung des IRB-Ansatzes auf Kreditrisiken</v>
      </c>
      <c r="C26" s="313"/>
      <c r="D26" s="319"/>
      <c r="E26" s="319"/>
      <c r="F26" s="319"/>
      <c r="G26" s="319"/>
      <c r="H26" s="319"/>
      <c r="I26" s="319"/>
      <c r="L26" s="313"/>
    </row>
    <row r="27" spans="1:13">
      <c r="A27" s="319"/>
      <c r="B27" s="314" t="str">
        <f>"• "&amp;Index!B43</f>
        <v>• Offenlegung von Spezialfinanzierungs- und Beteiligungspositionen nach dem einfachen Risikogewichtungsansatz</v>
      </c>
      <c r="C27" s="313"/>
      <c r="D27" s="319"/>
      <c r="E27" s="319"/>
      <c r="F27" s="319"/>
      <c r="G27" s="319"/>
      <c r="H27" s="319"/>
      <c r="I27" s="319"/>
      <c r="L27" s="313"/>
    </row>
    <row r="28" spans="1:13">
      <c r="A28" s="319"/>
      <c r="B28" s="314" t="str">
        <f>"• "&amp;Index!B53</f>
        <v>• Offenlegung von Liquiditätsanforderungen</v>
      </c>
      <c r="C28" s="313"/>
      <c r="D28" s="319"/>
      <c r="E28" s="319"/>
      <c r="F28" s="319"/>
      <c r="G28" s="319"/>
      <c r="H28" s="319"/>
      <c r="I28" s="319"/>
      <c r="L28" s="313"/>
    </row>
    <row r="29" spans="1:13">
      <c r="A29" s="319"/>
      <c r="B29" s="314" t="str">
        <f>"• "&amp;Index!B60</f>
        <v>• Offenlegung von Eigenmitteln und berücksichtigungsfähigen Verbindlichkeiten (MREL)</v>
      </c>
      <c r="C29" s="313"/>
      <c r="D29" s="319"/>
      <c r="E29" s="319"/>
      <c r="F29" s="319"/>
      <c r="G29" s="319"/>
      <c r="H29" s="319"/>
      <c r="I29" s="319"/>
      <c r="L29" s="313"/>
    </row>
    <row r="30" spans="1:13">
      <c r="A30" s="316"/>
      <c r="B30" s="317"/>
      <c r="C30" s="318"/>
      <c r="D30" s="318"/>
      <c r="E30" s="318"/>
      <c r="F30" s="318"/>
      <c r="G30" s="318"/>
      <c r="H30" s="318"/>
      <c r="I30" s="318"/>
    </row>
    <row r="31" spans="1:13">
      <c r="A31" s="316"/>
      <c r="B31" s="317"/>
      <c r="C31" s="318"/>
      <c r="D31" s="318"/>
      <c r="E31" s="318"/>
      <c r="F31" s="318"/>
      <c r="G31" s="318"/>
      <c r="H31" s="318"/>
      <c r="I31" s="318"/>
    </row>
    <row r="32" spans="1:13" ht="19.5">
      <c r="A32" s="617" t="s">
        <v>4</v>
      </c>
      <c r="B32" s="617"/>
      <c r="C32" s="617"/>
      <c r="D32" s="617"/>
      <c r="E32" s="617"/>
      <c r="F32" s="617"/>
      <c r="G32" s="617"/>
      <c r="H32" s="617"/>
      <c r="I32" s="617"/>
      <c r="J32" s="617"/>
      <c r="K32" s="617"/>
      <c r="L32" s="617"/>
      <c r="M32" s="617"/>
    </row>
    <row r="33" spans="1:13" ht="19.5">
      <c r="A33" s="320"/>
      <c r="B33" s="320"/>
      <c r="C33" s="320"/>
      <c r="D33" s="320"/>
      <c r="E33" s="320"/>
      <c r="F33" s="320"/>
      <c r="G33" s="320"/>
      <c r="H33" s="320"/>
      <c r="I33" s="320"/>
      <c r="J33" s="320"/>
      <c r="K33" s="320"/>
      <c r="L33" s="320"/>
      <c r="M33" s="320"/>
    </row>
    <row r="34" spans="1:13" ht="240" customHeight="1">
      <c r="B34" s="618" t="s">
        <v>5</v>
      </c>
      <c r="C34" s="618"/>
      <c r="D34" s="618"/>
      <c r="E34" s="618"/>
      <c r="F34" s="618"/>
      <c r="G34" s="618"/>
      <c r="H34" s="618"/>
      <c r="I34" s="618"/>
      <c r="J34" s="618"/>
      <c r="K34" s="618"/>
      <c r="L34" s="618"/>
    </row>
    <row r="35" spans="1:13" ht="19.899999999999999" customHeight="1">
      <c r="A35" s="315"/>
      <c r="B35" s="315"/>
      <c r="C35" s="315"/>
      <c r="D35" s="315"/>
      <c r="E35" s="315"/>
      <c r="F35" s="315"/>
      <c r="G35" s="315"/>
      <c r="H35" s="315"/>
      <c r="I35" s="315"/>
      <c r="J35" s="315"/>
      <c r="K35" s="315"/>
      <c r="L35" s="315"/>
      <c r="M35" s="315"/>
    </row>
    <row r="36" spans="1:13" ht="19.899999999999999" customHeight="1">
      <c r="A36" s="315"/>
      <c r="B36" s="619"/>
      <c r="C36" s="619"/>
      <c r="D36" s="619"/>
      <c r="E36" s="619"/>
      <c r="F36" s="619"/>
      <c r="G36" s="619"/>
      <c r="H36" s="619"/>
      <c r="I36" s="619"/>
      <c r="J36" s="619"/>
      <c r="K36" s="619"/>
      <c r="L36" s="619"/>
      <c r="M36" s="315"/>
    </row>
    <row r="37" spans="1:13" ht="19.149999999999999" customHeight="1">
      <c r="A37" s="315"/>
      <c r="B37" s="619"/>
      <c r="C37" s="619"/>
      <c r="D37" s="619"/>
      <c r="E37" s="619"/>
      <c r="F37" s="619"/>
      <c r="G37" s="619"/>
      <c r="H37" s="619"/>
      <c r="I37" s="619"/>
      <c r="J37" s="619"/>
      <c r="K37" s="619"/>
      <c r="L37" s="619"/>
      <c r="M37" s="315"/>
    </row>
    <row r="42" spans="1:13">
      <c r="I42" s="615"/>
      <c r="J42" s="615"/>
      <c r="K42" s="615"/>
      <c r="L42" s="615"/>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12DC-2CCF-475C-BD53-7BE4C2F940EC}">
  <dimension ref="A1:O98"/>
  <sheetViews>
    <sheetView showGridLines="0" workbookViewId="0">
      <selection activeCell="B1" sqref="B1"/>
    </sheetView>
  </sheetViews>
  <sheetFormatPr baseColWidth="10" defaultColWidth="9.140625" defaultRowHeight="12.75"/>
  <cols>
    <col min="1" max="1" width="9.28515625" style="4" customWidth="1"/>
    <col min="2" max="2" width="32.28515625" style="4" customWidth="1"/>
    <col min="3" max="4" width="18.28515625" style="4" customWidth="1"/>
    <col min="5" max="5" width="21" style="4" customWidth="1"/>
    <col min="6" max="8" width="18.28515625" style="4" customWidth="1"/>
    <col min="9" max="10" width="21.7109375" style="4" customWidth="1"/>
    <col min="11" max="11" width="20.85546875" style="4" customWidth="1"/>
    <col min="12" max="12" width="13.140625" style="4" customWidth="1"/>
    <col min="13" max="13" width="16.85546875" style="4" customWidth="1"/>
    <col min="14" max="14" width="15.42578125" style="4" customWidth="1"/>
    <col min="15" max="15" width="15" style="4" customWidth="1"/>
    <col min="16" max="16384" width="9.140625" style="4"/>
  </cols>
  <sheetData>
    <row r="1" spans="1:15">
      <c r="A1" s="21" t="s">
        <v>124</v>
      </c>
    </row>
    <row r="3" spans="1:15" ht="24" customHeight="1">
      <c r="A3" s="61" t="s">
        <v>571</v>
      </c>
    </row>
    <row r="4" spans="1:15">
      <c r="A4" s="94"/>
    </row>
    <row r="5" spans="1:15">
      <c r="O5" s="26" t="s">
        <v>126</v>
      </c>
    </row>
    <row r="6" spans="1:15">
      <c r="C6" s="354" t="s">
        <v>572</v>
      </c>
      <c r="D6" s="354" t="s">
        <v>573</v>
      </c>
      <c r="E6" s="354" t="s">
        <v>574</v>
      </c>
      <c r="F6" s="354" t="s">
        <v>575</v>
      </c>
      <c r="G6" s="354" t="s">
        <v>576</v>
      </c>
      <c r="H6" s="354" t="s">
        <v>577</v>
      </c>
      <c r="I6" s="354" t="s">
        <v>578</v>
      </c>
      <c r="J6" s="354" t="s">
        <v>579</v>
      </c>
      <c r="K6" s="354" t="s">
        <v>580</v>
      </c>
      <c r="L6" s="354" t="s">
        <v>581</v>
      </c>
      <c r="M6" s="354" t="s">
        <v>582</v>
      </c>
      <c r="N6" s="354" t="s">
        <v>583</v>
      </c>
      <c r="O6" s="354" t="s">
        <v>584</v>
      </c>
    </row>
    <row r="7" spans="1:15" ht="24" customHeight="1">
      <c r="C7" s="630" t="s">
        <v>585</v>
      </c>
      <c r="D7" s="631"/>
      <c r="E7" s="630" t="s">
        <v>586</v>
      </c>
      <c r="F7" s="631"/>
      <c r="G7" s="627" t="s">
        <v>587</v>
      </c>
      <c r="H7" s="627" t="s">
        <v>588</v>
      </c>
      <c r="I7" s="630" t="s">
        <v>589</v>
      </c>
      <c r="J7" s="634"/>
      <c r="K7" s="634"/>
      <c r="L7" s="631"/>
      <c r="M7" s="627" t="s">
        <v>590</v>
      </c>
      <c r="N7" s="627" t="s">
        <v>591</v>
      </c>
      <c r="O7" s="627" t="s">
        <v>592</v>
      </c>
    </row>
    <row r="8" spans="1:15" ht="61.9" customHeight="1">
      <c r="C8" s="632"/>
      <c r="D8" s="633"/>
      <c r="E8" s="632"/>
      <c r="F8" s="633"/>
      <c r="G8" s="628"/>
      <c r="H8" s="628"/>
      <c r="I8" s="632"/>
      <c r="J8" s="635"/>
      <c r="K8" s="635"/>
      <c r="L8" s="636"/>
      <c r="M8" s="628"/>
      <c r="N8" s="628"/>
      <c r="O8" s="628"/>
    </row>
    <row r="9" spans="1:15" ht="63.75">
      <c r="A9" s="255" t="s">
        <v>593</v>
      </c>
      <c r="B9" s="357" t="s">
        <v>594</v>
      </c>
      <c r="C9" s="354" t="s">
        <v>595</v>
      </c>
      <c r="D9" s="354" t="s">
        <v>596</v>
      </c>
      <c r="E9" s="354" t="s">
        <v>597</v>
      </c>
      <c r="F9" s="354" t="s">
        <v>598</v>
      </c>
      <c r="G9" s="629"/>
      <c r="H9" s="629"/>
      <c r="I9" s="355" t="s">
        <v>599</v>
      </c>
      <c r="J9" s="355" t="s">
        <v>586</v>
      </c>
      <c r="K9" s="355" t="s">
        <v>600</v>
      </c>
      <c r="L9" s="356" t="s">
        <v>601</v>
      </c>
      <c r="M9" s="629"/>
      <c r="N9" s="629"/>
      <c r="O9" s="629"/>
    </row>
    <row r="10" spans="1:15">
      <c r="A10" s="255" t="s">
        <v>602</v>
      </c>
      <c r="B10" s="95" t="s">
        <v>603</v>
      </c>
      <c r="C10" s="416">
        <v>0</v>
      </c>
      <c r="D10" s="416">
        <v>1331353</v>
      </c>
      <c r="E10" s="416">
        <v>0</v>
      </c>
      <c r="F10" s="416">
        <v>0</v>
      </c>
      <c r="G10" s="416">
        <v>0</v>
      </c>
      <c r="H10" s="417">
        <v>1331353</v>
      </c>
      <c r="I10" s="416">
        <v>15843.23</v>
      </c>
      <c r="J10" s="416">
        <v>0</v>
      </c>
      <c r="K10" s="416">
        <v>0</v>
      </c>
      <c r="L10" s="416">
        <v>15843.23</v>
      </c>
      <c r="M10" s="417">
        <v>198040.38</v>
      </c>
      <c r="N10" s="306">
        <v>0</v>
      </c>
      <c r="O10" s="306">
        <v>0</v>
      </c>
    </row>
    <row r="11" spans="1:15">
      <c r="A11" s="255" t="s">
        <v>604</v>
      </c>
      <c r="B11" s="95" t="s">
        <v>606</v>
      </c>
      <c r="C11" s="416">
        <v>0</v>
      </c>
      <c r="D11" s="416">
        <v>0</v>
      </c>
      <c r="E11" s="416">
        <v>0</v>
      </c>
      <c r="F11" s="416">
        <v>0</v>
      </c>
      <c r="G11" s="416">
        <v>0</v>
      </c>
      <c r="H11" s="417">
        <v>0</v>
      </c>
      <c r="I11" s="416">
        <v>0</v>
      </c>
      <c r="J11" s="416">
        <v>0</v>
      </c>
      <c r="K11" s="416">
        <v>0</v>
      </c>
      <c r="L11" s="416">
        <v>0</v>
      </c>
      <c r="M11" s="417">
        <v>0</v>
      </c>
      <c r="N11" s="306">
        <v>0</v>
      </c>
      <c r="O11" s="306">
        <v>1.4999999999999999E-2</v>
      </c>
    </row>
    <row r="12" spans="1:15">
      <c r="A12" s="255" t="s">
        <v>605</v>
      </c>
      <c r="B12" s="95" t="s">
        <v>608</v>
      </c>
      <c r="C12" s="416">
        <v>0</v>
      </c>
      <c r="D12" s="416">
        <v>1527.88</v>
      </c>
      <c r="E12" s="416">
        <v>0</v>
      </c>
      <c r="F12" s="416">
        <v>0</v>
      </c>
      <c r="G12" s="416">
        <v>0</v>
      </c>
      <c r="H12" s="417">
        <v>1527.88</v>
      </c>
      <c r="I12" s="416">
        <v>13.4</v>
      </c>
      <c r="J12" s="416">
        <v>0</v>
      </c>
      <c r="K12" s="416">
        <v>0</v>
      </c>
      <c r="L12" s="416">
        <v>13.4</v>
      </c>
      <c r="M12" s="417">
        <v>167.5</v>
      </c>
      <c r="N12" s="306">
        <v>0</v>
      </c>
      <c r="O12" s="306">
        <v>0</v>
      </c>
    </row>
    <row r="13" spans="1:15">
      <c r="A13" s="255" t="s">
        <v>607</v>
      </c>
      <c r="B13" s="95" t="s">
        <v>610</v>
      </c>
      <c r="C13" s="416">
        <v>0</v>
      </c>
      <c r="D13" s="416">
        <v>42375.81</v>
      </c>
      <c r="E13" s="416">
        <v>0</v>
      </c>
      <c r="F13" s="416">
        <v>0</v>
      </c>
      <c r="G13" s="416">
        <v>0</v>
      </c>
      <c r="H13" s="417">
        <v>42375.81</v>
      </c>
      <c r="I13" s="416">
        <v>150.77000000000001</v>
      </c>
      <c r="J13" s="416">
        <v>0</v>
      </c>
      <c r="K13" s="416">
        <v>0</v>
      </c>
      <c r="L13" s="416">
        <v>150.77000000000001</v>
      </c>
      <c r="M13" s="417">
        <v>1884.63</v>
      </c>
      <c r="N13" s="306">
        <v>0</v>
      </c>
      <c r="O13" s="306">
        <v>0</v>
      </c>
    </row>
    <row r="14" spans="1:15">
      <c r="A14" s="255" t="s">
        <v>609</v>
      </c>
      <c r="B14" s="95" t="s">
        <v>612</v>
      </c>
      <c r="C14" s="416">
        <v>776743365.45000005</v>
      </c>
      <c r="D14" s="416">
        <v>13744143749.790001</v>
      </c>
      <c r="E14" s="416">
        <v>0</v>
      </c>
      <c r="F14" s="416">
        <v>0</v>
      </c>
      <c r="G14" s="416">
        <v>0</v>
      </c>
      <c r="H14" s="417">
        <v>14520887115.24</v>
      </c>
      <c r="I14" s="416">
        <v>542354778.09000003</v>
      </c>
      <c r="J14" s="416">
        <v>0</v>
      </c>
      <c r="K14" s="416">
        <v>0</v>
      </c>
      <c r="L14" s="416">
        <v>542354778.09000003</v>
      </c>
      <c r="M14" s="417">
        <v>6779434726.1300001</v>
      </c>
      <c r="N14" s="306">
        <v>0.66420000000000001</v>
      </c>
      <c r="O14" s="306">
        <v>0</v>
      </c>
    </row>
    <row r="15" spans="1:15">
      <c r="A15" s="255" t="s">
        <v>611</v>
      </c>
      <c r="B15" s="95" t="s">
        <v>614</v>
      </c>
      <c r="C15" s="416">
        <v>0</v>
      </c>
      <c r="D15" s="416">
        <v>432037.76</v>
      </c>
      <c r="E15" s="416">
        <v>0</v>
      </c>
      <c r="F15" s="416">
        <v>0</v>
      </c>
      <c r="G15" s="416">
        <v>0</v>
      </c>
      <c r="H15" s="417">
        <v>432037.76</v>
      </c>
      <c r="I15" s="416">
        <v>11267.18</v>
      </c>
      <c r="J15" s="416">
        <v>0</v>
      </c>
      <c r="K15" s="416">
        <v>0</v>
      </c>
      <c r="L15" s="416">
        <v>11267.18</v>
      </c>
      <c r="M15" s="417">
        <v>140839.75</v>
      </c>
      <c r="N15" s="306">
        <v>0</v>
      </c>
      <c r="O15" s="306">
        <v>0.01</v>
      </c>
    </row>
    <row r="16" spans="1:15">
      <c r="A16" s="255" t="s">
        <v>613</v>
      </c>
      <c r="B16" s="95" t="s">
        <v>616</v>
      </c>
      <c r="C16" s="416">
        <v>0</v>
      </c>
      <c r="D16" s="416">
        <v>2843.33</v>
      </c>
      <c r="E16" s="416">
        <v>0</v>
      </c>
      <c r="F16" s="416">
        <v>0</v>
      </c>
      <c r="G16" s="416">
        <v>0</v>
      </c>
      <c r="H16" s="417">
        <v>2843.33</v>
      </c>
      <c r="I16" s="416">
        <v>69.760000000000005</v>
      </c>
      <c r="J16" s="416">
        <v>0</v>
      </c>
      <c r="K16" s="416">
        <v>0</v>
      </c>
      <c r="L16" s="416">
        <v>69.760000000000005</v>
      </c>
      <c r="M16" s="417">
        <v>872</v>
      </c>
      <c r="N16" s="306">
        <v>0</v>
      </c>
      <c r="O16" s="306">
        <v>0</v>
      </c>
    </row>
    <row r="17" spans="1:15">
      <c r="A17" s="255" t="s">
        <v>615</v>
      </c>
      <c r="B17" s="95" t="s">
        <v>618</v>
      </c>
      <c r="C17" s="416">
        <v>1078355849.1099999</v>
      </c>
      <c r="D17" s="416">
        <v>855594.6</v>
      </c>
      <c r="E17" s="416">
        <v>0</v>
      </c>
      <c r="F17" s="416">
        <v>0</v>
      </c>
      <c r="G17" s="416">
        <v>0</v>
      </c>
      <c r="H17" s="417">
        <v>1079211443.71</v>
      </c>
      <c r="I17" s="416">
        <v>63282826.829999998</v>
      </c>
      <c r="J17" s="416">
        <v>0</v>
      </c>
      <c r="K17" s="416">
        <v>0</v>
      </c>
      <c r="L17" s="416">
        <v>63282826.829999998</v>
      </c>
      <c r="M17" s="417">
        <v>791035335.38</v>
      </c>
      <c r="N17" s="306">
        <v>7.7499999999999999E-2</v>
      </c>
      <c r="O17" s="306">
        <v>0</v>
      </c>
    </row>
    <row r="18" spans="1:15">
      <c r="A18" s="255" t="s">
        <v>617</v>
      </c>
      <c r="B18" s="95" t="s">
        <v>620</v>
      </c>
      <c r="C18" s="416">
        <v>0</v>
      </c>
      <c r="D18" s="416">
        <v>3755.44</v>
      </c>
      <c r="E18" s="416">
        <v>0</v>
      </c>
      <c r="F18" s="416">
        <v>0</v>
      </c>
      <c r="G18" s="416">
        <v>0</v>
      </c>
      <c r="H18" s="417">
        <v>3755.44</v>
      </c>
      <c r="I18" s="416">
        <v>30.74</v>
      </c>
      <c r="J18" s="416">
        <v>0</v>
      </c>
      <c r="K18" s="416">
        <v>0</v>
      </c>
      <c r="L18" s="416">
        <v>30.74</v>
      </c>
      <c r="M18" s="417">
        <v>384.25</v>
      </c>
      <c r="N18" s="306">
        <v>0</v>
      </c>
      <c r="O18" s="306">
        <v>0</v>
      </c>
    </row>
    <row r="19" spans="1:15">
      <c r="A19" s="255" t="s">
        <v>619</v>
      </c>
      <c r="B19" s="95" t="s">
        <v>622</v>
      </c>
      <c r="C19" s="416">
        <v>5363938.5599999996</v>
      </c>
      <c r="D19" s="416">
        <v>126543.12</v>
      </c>
      <c r="E19" s="416">
        <v>0</v>
      </c>
      <c r="F19" s="416">
        <v>0</v>
      </c>
      <c r="G19" s="416">
        <v>0</v>
      </c>
      <c r="H19" s="417">
        <v>5490481.6799999997</v>
      </c>
      <c r="I19" s="416">
        <v>68778.789999999994</v>
      </c>
      <c r="J19" s="416">
        <v>0</v>
      </c>
      <c r="K19" s="416">
        <v>0</v>
      </c>
      <c r="L19" s="416">
        <v>68778.789999999994</v>
      </c>
      <c r="M19" s="417">
        <v>859734.88</v>
      </c>
      <c r="N19" s="306">
        <v>1E-4</v>
      </c>
      <c r="O19" s="306">
        <v>0.01</v>
      </c>
    </row>
    <row r="20" spans="1:15">
      <c r="A20" s="255" t="s">
        <v>621</v>
      </c>
      <c r="B20" s="95" t="s">
        <v>624</v>
      </c>
      <c r="C20" s="416">
        <v>0</v>
      </c>
      <c r="D20" s="416">
        <v>7369.71</v>
      </c>
      <c r="E20" s="416">
        <v>0</v>
      </c>
      <c r="F20" s="416">
        <v>0</v>
      </c>
      <c r="G20" s="416">
        <v>0</v>
      </c>
      <c r="H20" s="417">
        <v>7369.71</v>
      </c>
      <c r="I20" s="416">
        <v>690.16</v>
      </c>
      <c r="J20" s="416">
        <v>0</v>
      </c>
      <c r="K20" s="416">
        <v>0</v>
      </c>
      <c r="L20" s="416">
        <v>690.16</v>
      </c>
      <c r="M20" s="417">
        <v>8627</v>
      </c>
      <c r="N20" s="306">
        <v>0</v>
      </c>
      <c r="O20" s="306">
        <v>0.02</v>
      </c>
    </row>
    <row r="21" spans="1:15">
      <c r="A21" s="255" t="s">
        <v>623</v>
      </c>
      <c r="B21" s="95" t="s">
        <v>626</v>
      </c>
      <c r="C21" s="416">
        <v>0</v>
      </c>
      <c r="D21" s="416">
        <v>398956.63</v>
      </c>
      <c r="E21" s="416">
        <v>0</v>
      </c>
      <c r="F21" s="416">
        <v>0</v>
      </c>
      <c r="G21" s="416">
        <v>0</v>
      </c>
      <c r="H21" s="417">
        <v>398956.63</v>
      </c>
      <c r="I21" s="416">
        <v>2799.59</v>
      </c>
      <c r="J21" s="416">
        <v>0</v>
      </c>
      <c r="K21" s="416">
        <v>0</v>
      </c>
      <c r="L21" s="416">
        <v>2799.59</v>
      </c>
      <c r="M21" s="417">
        <v>34994.879999999997</v>
      </c>
      <c r="N21" s="306">
        <v>0</v>
      </c>
      <c r="O21" s="306">
        <v>0</v>
      </c>
    </row>
    <row r="22" spans="1:15">
      <c r="A22" s="255" t="s">
        <v>625</v>
      </c>
      <c r="B22" s="95" t="s">
        <v>628</v>
      </c>
      <c r="C22" s="416">
        <v>0</v>
      </c>
      <c r="D22" s="416">
        <v>2389.94</v>
      </c>
      <c r="E22" s="416">
        <v>0</v>
      </c>
      <c r="F22" s="416">
        <v>0</v>
      </c>
      <c r="G22" s="416">
        <v>0</v>
      </c>
      <c r="H22" s="417">
        <v>2389.94</v>
      </c>
      <c r="I22" s="416">
        <v>11.6</v>
      </c>
      <c r="J22" s="416">
        <v>0</v>
      </c>
      <c r="K22" s="416">
        <v>0</v>
      </c>
      <c r="L22" s="416">
        <v>11.6</v>
      </c>
      <c r="M22" s="417">
        <v>145</v>
      </c>
      <c r="N22" s="306">
        <v>0</v>
      </c>
      <c r="O22" s="306">
        <v>0</v>
      </c>
    </row>
    <row r="23" spans="1:15">
      <c r="A23" s="255" t="s">
        <v>627</v>
      </c>
      <c r="B23" s="95" t="s">
        <v>630</v>
      </c>
      <c r="C23" s="416">
        <v>0</v>
      </c>
      <c r="D23" s="416">
        <v>66483.789999999994</v>
      </c>
      <c r="E23" s="416">
        <v>0</v>
      </c>
      <c r="F23" s="416">
        <v>0</v>
      </c>
      <c r="G23" s="416">
        <v>0</v>
      </c>
      <c r="H23" s="417">
        <v>66483.789999999994</v>
      </c>
      <c r="I23" s="416">
        <v>1402.22</v>
      </c>
      <c r="J23" s="416">
        <v>0</v>
      </c>
      <c r="K23" s="416">
        <v>0</v>
      </c>
      <c r="L23" s="416">
        <v>1402.22</v>
      </c>
      <c r="M23" s="417">
        <v>17527.75</v>
      </c>
      <c r="N23" s="306">
        <v>0</v>
      </c>
      <c r="O23" s="306">
        <v>0</v>
      </c>
    </row>
    <row r="24" spans="1:15">
      <c r="A24" s="255" t="s">
        <v>629</v>
      </c>
      <c r="B24" s="95" t="s">
        <v>632</v>
      </c>
      <c r="C24" s="416">
        <v>0.26</v>
      </c>
      <c r="D24" s="416">
        <v>15637994.76</v>
      </c>
      <c r="E24" s="416">
        <v>0</v>
      </c>
      <c r="F24" s="416">
        <v>0</v>
      </c>
      <c r="G24" s="416">
        <v>0</v>
      </c>
      <c r="H24" s="417">
        <v>15637995.02</v>
      </c>
      <c r="I24" s="416">
        <v>544468.85</v>
      </c>
      <c r="J24" s="416">
        <v>0</v>
      </c>
      <c r="K24" s="416">
        <v>0</v>
      </c>
      <c r="L24" s="416">
        <v>544468.85</v>
      </c>
      <c r="M24" s="417">
        <v>6805860.6299999999</v>
      </c>
      <c r="N24" s="306">
        <v>6.9999999999999999E-4</v>
      </c>
      <c r="O24" s="306">
        <v>0</v>
      </c>
    </row>
    <row r="25" spans="1:15">
      <c r="A25" s="255" t="s">
        <v>631</v>
      </c>
      <c r="B25" s="95" t="s">
        <v>634</v>
      </c>
      <c r="C25" s="416">
        <v>0</v>
      </c>
      <c r="D25" s="416">
        <v>0</v>
      </c>
      <c r="E25" s="416">
        <v>0</v>
      </c>
      <c r="F25" s="416">
        <v>0</v>
      </c>
      <c r="G25" s="416">
        <v>0</v>
      </c>
      <c r="H25" s="417">
        <v>0</v>
      </c>
      <c r="I25" s="416">
        <v>0</v>
      </c>
      <c r="J25" s="416">
        <v>0</v>
      </c>
      <c r="K25" s="416">
        <v>0</v>
      </c>
      <c r="L25" s="416">
        <v>0</v>
      </c>
      <c r="M25" s="417">
        <v>0</v>
      </c>
      <c r="N25" s="306">
        <v>0</v>
      </c>
      <c r="O25" s="306">
        <v>5.0000000000000001E-3</v>
      </c>
    </row>
    <row r="26" spans="1:15">
      <c r="A26" s="255" t="s">
        <v>633</v>
      </c>
      <c r="B26" s="95" t="s">
        <v>636</v>
      </c>
      <c r="C26" s="416">
        <v>0</v>
      </c>
      <c r="D26" s="416">
        <v>16207.55</v>
      </c>
      <c r="E26" s="416">
        <v>0</v>
      </c>
      <c r="F26" s="416">
        <v>0</v>
      </c>
      <c r="G26" s="416">
        <v>0</v>
      </c>
      <c r="H26" s="417">
        <v>16207.55</v>
      </c>
      <c r="I26" s="416">
        <v>118.13</v>
      </c>
      <c r="J26" s="416">
        <v>0</v>
      </c>
      <c r="K26" s="416">
        <v>0</v>
      </c>
      <c r="L26" s="416">
        <v>118.13</v>
      </c>
      <c r="M26" s="417">
        <v>1476.63</v>
      </c>
      <c r="N26" s="306">
        <v>0</v>
      </c>
      <c r="O26" s="306">
        <v>0</v>
      </c>
    </row>
    <row r="27" spans="1:15">
      <c r="A27" s="255" t="s">
        <v>635</v>
      </c>
      <c r="B27" s="95" t="s">
        <v>638</v>
      </c>
      <c r="C27" s="416">
        <v>0</v>
      </c>
      <c r="D27" s="416">
        <v>69323.77</v>
      </c>
      <c r="E27" s="416">
        <v>0</v>
      </c>
      <c r="F27" s="416">
        <v>0</v>
      </c>
      <c r="G27" s="416">
        <v>0</v>
      </c>
      <c r="H27" s="417">
        <v>69323.77</v>
      </c>
      <c r="I27" s="416">
        <v>1549.89</v>
      </c>
      <c r="J27" s="416">
        <v>0</v>
      </c>
      <c r="K27" s="416">
        <v>0</v>
      </c>
      <c r="L27" s="416">
        <v>1549.89</v>
      </c>
      <c r="M27" s="417">
        <v>19373.63</v>
      </c>
      <c r="N27" s="306">
        <v>0</v>
      </c>
      <c r="O27" s="306">
        <v>0.01</v>
      </c>
    </row>
    <row r="28" spans="1:15">
      <c r="A28" s="255" t="s">
        <v>637</v>
      </c>
      <c r="B28" s="95" t="s">
        <v>640</v>
      </c>
      <c r="C28" s="416">
        <v>0</v>
      </c>
      <c r="D28" s="416">
        <v>1748934.94</v>
      </c>
      <c r="E28" s="416">
        <v>0</v>
      </c>
      <c r="F28" s="416">
        <v>0</v>
      </c>
      <c r="G28" s="416">
        <v>0</v>
      </c>
      <c r="H28" s="417">
        <v>1748934.94</v>
      </c>
      <c r="I28" s="416">
        <v>92336.91</v>
      </c>
      <c r="J28" s="416">
        <v>0</v>
      </c>
      <c r="K28" s="416">
        <v>0</v>
      </c>
      <c r="L28" s="416">
        <v>92336.91</v>
      </c>
      <c r="M28" s="417">
        <v>1154211.3799999999</v>
      </c>
      <c r="N28" s="306">
        <v>1E-4</v>
      </c>
      <c r="O28" s="306">
        <v>1.2500000000000001E-2</v>
      </c>
    </row>
    <row r="29" spans="1:15">
      <c r="A29" s="255" t="s">
        <v>639</v>
      </c>
      <c r="B29" s="95" t="s">
        <v>642</v>
      </c>
      <c r="C29" s="416">
        <v>14583923.83</v>
      </c>
      <c r="D29" s="416">
        <v>68112392.010000005</v>
      </c>
      <c r="E29" s="416">
        <v>0</v>
      </c>
      <c r="F29" s="416">
        <v>0</v>
      </c>
      <c r="G29" s="416">
        <v>0</v>
      </c>
      <c r="H29" s="417">
        <v>82696315.840000004</v>
      </c>
      <c r="I29" s="416">
        <v>1700655.37</v>
      </c>
      <c r="J29" s="416">
        <v>0</v>
      </c>
      <c r="K29" s="416">
        <v>0</v>
      </c>
      <c r="L29" s="416">
        <v>1700655.37</v>
      </c>
      <c r="M29" s="417">
        <v>21258192.129999999</v>
      </c>
      <c r="N29" s="306">
        <v>2.0999999999999999E-3</v>
      </c>
      <c r="O29" s="306">
        <v>7.4999999999999997E-3</v>
      </c>
    </row>
    <row r="30" spans="1:15">
      <c r="A30" s="255" t="s">
        <v>641</v>
      </c>
      <c r="B30" s="95" t="s">
        <v>644</v>
      </c>
      <c r="C30" s="416">
        <v>0</v>
      </c>
      <c r="D30" s="416">
        <v>7408.75</v>
      </c>
      <c r="E30" s="416">
        <v>0</v>
      </c>
      <c r="F30" s="416">
        <v>0</v>
      </c>
      <c r="G30" s="416">
        <v>0</v>
      </c>
      <c r="H30" s="417">
        <v>7408.75</v>
      </c>
      <c r="I30" s="416">
        <v>54.22</v>
      </c>
      <c r="J30" s="416">
        <v>0</v>
      </c>
      <c r="K30" s="416">
        <v>0</v>
      </c>
      <c r="L30" s="416">
        <v>54.22</v>
      </c>
      <c r="M30" s="417">
        <v>677.75</v>
      </c>
      <c r="N30" s="306">
        <v>0</v>
      </c>
      <c r="O30" s="306">
        <v>2.5000000000000001E-2</v>
      </c>
    </row>
    <row r="31" spans="1:15">
      <c r="A31" s="255" t="s">
        <v>643</v>
      </c>
      <c r="B31" s="95" t="s">
        <v>646</v>
      </c>
      <c r="C31" s="416">
        <v>0</v>
      </c>
      <c r="D31" s="416">
        <v>2153.84</v>
      </c>
      <c r="E31" s="416">
        <v>0</v>
      </c>
      <c r="F31" s="416">
        <v>0</v>
      </c>
      <c r="G31" s="416">
        <v>0</v>
      </c>
      <c r="H31" s="417">
        <v>2153.84</v>
      </c>
      <c r="I31" s="416">
        <v>84.98</v>
      </c>
      <c r="J31" s="416">
        <v>0</v>
      </c>
      <c r="K31" s="416">
        <v>0</v>
      </c>
      <c r="L31" s="416">
        <v>84.98</v>
      </c>
      <c r="M31" s="417">
        <v>1062.25</v>
      </c>
      <c r="N31" s="306">
        <v>0</v>
      </c>
      <c r="O31" s="306">
        <v>0</v>
      </c>
    </row>
    <row r="32" spans="1:15">
      <c r="A32" s="255" t="s">
        <v>645</v>
      </c>
      <c r="B32" s="95" t="s">
        <v>648</v>
      </c>
      <c r="C32" s="416">
        <v>0</v>
      </c>
      <c r="D32" s="416">
        <v>502.1</v>
      </c>
      <c r="E32" s="416">
        <v>0</v>
      </c>
      <c r="F32" s="416">
        <v>0</v>
      </c>
      <c r="G32" s="416">
        <v>0</v>
      </c>
      <c r="H32" s="417">
        <v>502.1</v>
      </c>
      <c r="I32" s="416">
        <v>4.05</v>
      </c>
      <c r="J32" s="416">
        <v>0</v>
      </c>
      <c r="K32" s="416">
        <v>0</v>
      </c>
      <c r="L32" s="416">
        <v>4.05</v>
      </c>
      <c r="M32" s="417">
        <v>50.63</v>
      </c>
      <c r="N32" s="306">
        <v>0</v>
      </c>
      <c r="O32" s="306">
        <v>0</v>
      </c>
    </row>
    <row r="33" spans="1:15">
      <c r="A33" s="255" t="s">
        <v>647</v>
      </c>
      <c r="B33" s="95" t="s">
        <v>650</v>
      </c>
      <c r="C33" s="416">
        <v>0</v>
      </c>
      <c r="D33" s="416">
        <v>0</v>
      </c>
      <c r="E33" s="416">
        <v>0</v>
      </c>
      <c r="F33" s="416">
        <v>0</v>
      </c>
      <c r="G33" s="416">
        <v>0</v>
      </c>
      <c r="H33" s="417">
        <v>0</v>
      </c>
      <c r="I33" s="416">
        <v>0</v>
      </c>
      <c r="J33" s="416">
        <v>0</v>
      </c>
      <c r="K33" s="416">
        <v>0</v>
      </c>
      <c r="L33" s="416">
        <v>0</v>
      </c>
      <c r="M33" s="417">
        <v>0</v>
      </c>
      <c r="N33" s="306">
        <v>0</v>
      </c>
      <c r="O33" s="306">
        <v>1.4999999999999999E-2</v>
      </c>
    </row>
    <row r="34" spans="1:15">
      <c r="A34" s="255" t="s">
        <v>649</v>
      </c>
      <c r="B34" s="95" t="s">
        <v>652</v>
      </c>
      <c r="C34" s="416">
        <v>1.2</v>
      </c>
      <c r="D34" s="416">
        <v>54539.72</v>
      </c>
      <c r="E34" s="416">
        <v>0</v>
      </c>
      <c r="F34" s="416">
        <v>0</v>
      </c>
      <c r="G34" s="416">
        <v>0</v>
      </c>
      <c r="H34" s="417">
        <v>54540.92</v>
      </c>
      <c r="I34" s="416">
        <v>212.03</v>
      </c>
      <c r="J34" s="416">
        <v>0</v>
      </c>
      <c r="K34" s="416">
        <v>0</v>
      </c>
      <c r="L34" s="416">
        <v>212.03</v>
      </c>
      <c r="M34" s="417">
        <v>2650.38</v>
      </c>
      <c r="N34" s="306">
        <v>0</v>
      </c>
      <c r="O34" s="306">
        <v>0</v>
      </c>
    </row>
    <row r="35" spans="1:15">
      <c r="A35" s="255" t="s">
        <v>651</v>
      </c>
      <c r="B35" s="95" t="s">
        <v>654</v>
      </c>
      <c r="C35" s="416">
        <v>2410516.73</v>
      </c>
      <c r="D35" s="416">
        <v>101559.18</v>
      </c>
      <c r="E35" s="416">
        <v>0</v>
      </c>
      <c r="F35" s="416">
        <v>0</v>
      </c>
      <c r="G35" s="416">
        <v>0</v>
      </c>
      <c r="H35" s="417">
        <v>2512075.91</v>
      </c>
      <c r="I35" s="416">
        <v>1212.43</v>
      </c>
      <c r="J35" s="416">
        <v>0</v>
      </c>
      <c r="K35" s="416">
        <v>0</v>
      </c>
      <c r="L35" s="416">
        <v>1212.43</v>
      </c>
      <c r="M35" s="417">
        <v>15155.38</v>
      </c>
      <c r="N35" s="306">
        <v>0</v>
      </c>
      <c r="O35" s="306">
        <v>0</v>
      </c>
    </row>
    <row r="36" spans="1:15">
      <c r="A36" s="255" t="s">
        <v>653</v>
      </c>
      <c r="B36" s="95" t="s">
        <v>1345</v>
      </c>
      <c r="C36" s="416">
        <v>0</v>
      </c>
      <c r="D36" s="416">
        <v>130.74</v>
      </c>
      <c r="E36" s="416">
        <v>0</v>
      </c>
      <c r="F36" s="416">
        <v>0</v>
      </c>
      <c r="G36" s="416">
        <v>0</v>
      </c>
      <c r="H36" s="417">
        <v>130.74</v>
      </c>
      <c r="I36" s="416">
        <v>9.82</v>
      </c>
      <c r="J36" s="416">
        <v>0</v>
      </c>
      <c r="K36" s="416">
        <v>0</v>
      </c>
      <c r="L36" s="416">
        <v>9.82</v>
      </c>
      <c r="M36" s="417">
        <v>122.75</v>
      </c>
      <c r="N36" s="306">
        <v>0</v>
      </c>
      <c r="O36" s="306">
        <v>0</v>
      </c>
    </row>
    <row r="37" spans="1:15">
      <c r="A37" s="255" t="s">
        <v>655</v>
      </c>
      <c r="B37" s="95" t="s">
        <v>656</v>
      </c>
      <c r="C37" s="416">
        <v>1020542.73</v>
      </c>
      <c r="D37" s="416">
        <v>30084.01</v>
      </c>
      <c r="E37" s="416">
        <v>0</v>
      </c>
      <c r="F37" s="416">
        <v>0</v>
      </c>
      <c r="G37" s="416">
        <v>0</v>
      </c>
      <c r="H37" s="417">
        <v>1050626.74</v>
      </c>
      <c r="I37" s="416">
        <v>319.85000000000002</v>
      </c>
      <c r="J37" s="416">
        <v>0</v>
      </c>
      <c r="K37" s="416">
        <v>0</v>
      </c>
      <c r="L37" s="416">
        <v>319.85000000000002</v>
      </c>
      <c r="M37" s="417">
        <v>3998.13</v>
      </c>
      <c r="N37" s="306">
        <v>0</v>
      </c>
      <c r="O37" s="306">
        <v>0</v>
      </c>
    </row>
    <row r="38" spans="1:15">
      <c r="A38" s="255" t="s">
        <v>657</v>
      </c>
      <c r="B38" s="95" t="s">
        <v>658</v>
      </c>
      <c r="C38" s="416">
        <v>0</v>
      </c>
      <c r="D38" s="416">
        <v>269.17</v>
      </c>
      <c r="E38" s="416">
        <v>0</v>
      </c>
      <c r="F38" s="416">
        <v>0</v>
      </c>
      <c r="G38" s="416">
        <v>0</v>
      </c>
      <c r="H38" s="417">
        <v>269.17</v>
      </c>
      <c r="I38" s="416">
        <v>2.17</v>
      </c>
      <c r="J38" s="416">
        <v>0</v>
      </c>
      <c r="K38" s="416">
        <v>0</v>
      </c>
      <c r="L38" s="416">
        <v>2.17</v>
      </c>
      <c r="M38" s="417">
        <v>27.13</v>
      </c>
      <c r="N38" s="306">
        <v>0</v>
      </c>
      <c r="O38" s="306">
        <v>0</v>
      </c>
    </row>
    <row r="39" spans="1:15">
      <c r="A39" s="255" t="s">
        <v>659</v>
      </c>
      <c r="B39" s="95" t="s">
        <v>660</v>
      </c>
      <c r="C39" s="416">
        <v>3140576.8</v>
      </c>
      <c r="D39" s="416">
        <v>826053.19</v>
      </c>
      <c r="E39" s="416">
        <v>0</v>
      </c>
      <c r="F39" s="416">
        <v>0</v>
      </c>
      <c r="G39" s="416">
        <v>0</v>
      </c>
      <c r="H39" s="417">
        <v>3966629.99</v>
      </c>
      <c r="I39" s="416">
        <v>2311.15</v>
      </c>
      <c r="J39" s="416">
        <v>0</v>
      </c>
      <c r="K39" s="416">
        <v>0</v>
      </c>
      <c r="L39" s="416">
        <v>2311.15</v>
      </c>
      <c r="M39" s="417">
        <v>28889.38</v>
      </c>
      <c r="N39" s="306">
        <v>0</v>
      </c>
      <c r="O39" s="306">
        <v>0.01</v>
      </c>
    </row>
    <row r="40" spans="1:15">
      <c r="A40" s="255" t="s">
        <v>661</v>
      </c>
      <c r="B40" s="95" t="s">
        <v>662</v>
      </c>
      <c r="C40" s="416">
        <v>0</v>
      </c>
      <c r="D40" s="416">
        <v>1340446.79</v>
      </c>
      <c r="E40" s="416">
        <v>0</v>
      </c>
      <c r="F40" s="416">
        <v>0</v>
      </c>
      <c r="G40" s="416">
        <v>0</v>
      </c>
      <c r="H40" s="417">
        <v>1340446.79</v>
      </c>
      <c r="I40" s="416">
        <v>20883.259999999998</v>
      </c>
      <c r="J40" s="416">
        <v>0</v>
      </c>
      <c r="K40" s="416">
        <v>0</v>
      </c>
      <c r="L40" s="416">
        <v>20883.259999999998</v>
      </c>
      <c r="M40" s="417">
        <v>261040.75</v>
      </c>
      <c r="N40" s="306">
        <v>0</v>
      </c>
      <c r="O40" s="306">
        <v>0.02</v>
      </c>
    </row>
    <row r="41" spans="1:15">
      <c r="A41" s="255" t="s">
        <v>663</v>
      </c>
      <c r="B41" s="95" t="s">
        <v>665</v>
      </c>
      <c r="C41" s="416">
        <v>0</v>
      </c>
      <c r="D41" s="416">
        <v>7898.96</v>
      </c>
      <c r="E41" s="416">
        <v>0</v>
      </c>
      <c r="F41" s="416">
        <v>0</v>
      </c>
      <c r="G41" s="416">
        <v>0</v>
      </c>
      <c r="H41" s="417">
        <v>7898.96</v>
      </c>
      <c r="I41" s="416">
        <v>39.549999999999997</v>
      </c>
      <c r="J41" s="416">
        <v>0</v>
      </c>
      <c r="K41" s="416">
        <v>0</v>
      </c>
      <c r="L41" s="416">
        <v>39.549999999999997</v>
      </c>
      <c r="M41" s="417">
        <v>494.38</v>
      </c>
      <c r="N41" s="306">
        <v>0</v>
      </c>
      <c r="O41" s="306">
        <v>0</v>
      </c>
    </row>
    <row r="42" spans="1:15">
      <c r="A42" s="255" t="s">
        <v>664</v>
      </c>
      <c r="B42" s="95" t="s">
        <v>667</v>
      </c>
      <c r="C42" s="416">
        <v>110381.26</v>
      </c>
      <c r="D42" s="416">
        <v>5368008.33</v>
      </c>
      <c r="E42" s="416">
        <v>0</v>
      </c>
      <c r="F42" s="416">
        <v>0</v>
      </c>
      <c r="G42" s="416">
        <v>0</v>
      </c>
      <c r="H42" s="417">
        <v>5478389.5899999999</v>
      </c>
      <c r="I42" s="416">
        <v>745379.73</v>
      </c>
      <c r="J42" s="416">
        <v>0</v>
      </c>
      <c r="K42" s="416">
        <v>0</v>
      </c>
      <c r="L42" s="416">
        <v>745379.73</v>
      </c>
      <c r="M42" s="417">
        <v>9317246.6300000008</v>
      </c>
      <c r="N42" s="306">
        <v>8.9999999999999998E-4</v>
      </c>
      <c r="O42" s="306">
        <v>0</v>
      </c>
    </row>
    <row r="43" spans="1:15">
      <c r="A43" s="255" t="s">
        <v>666</v>
      </c>
      <c r="B43" s="95" t="s">
        <v>669</v>
      </c>
      <c r="C43" s="416">
        <v>0</v>
      </c>
      <c r="D43" s="416">
        <v>1496.79</v>
      </c>
      <c r="E43" s="416">
        <v>0</v>
      </c>
      <c r="F43" s="416">
        <v>0</v>
      </c>
      <c r="G43" s="416">
        <v>0</v>
      </c>
      <c r="H43" s="417">
        <v>1496.79</v>
      </c>
      <c r="I43" s="416">
        <v>12.08</v>
      </c>
      <c r="J43" s="416">
        <v>0</v>
      </c>
      <c r="K43" s="416">
        <v>0</v>
      </c>
      <c r="L43" s="416">
        <v>12.08</v>
      </c>
      <c r="M43" s="417">
        <v>151</v>
      </c>
      <c r="N43" s="306">
        <v>0</v>
      </c>
      <c r="O43" s="306">
        <v>5.0000000000000001E-3</v>
      </c>
    </row>
    <row r="44" spans="1:15">
      <c r="A44" s="255" t="s">
        <v>668</v>
      </c>
      <c r="B44" s="95" t="s">
        <v>671</v>
      </c>
      <c r="C44" s="416">
        <v>1046712983.9400001</v>
      </c>
      <c r="D44" s="416">
        <v>128511869.34</v>
      </c>
      <c r="E44" s="416">
        <v>0</v>
      </c>
      <c r="F44" s="416">
        <v>0</v>
      </c>
      <c r="G44" s="416">
        <v>0</v>
      </c>
      <c r="H44" s="417">
        <v>1175224853.28</v>
      </c>
      <c r="I44" s="416">
        <v>91548828.510000005</v>
      </c>
      <c r="J44" s="416">
        <v>0</v>
      </c>
      <c r="K44" s="416">
        <v>0</v>
      </c>
      <c r="L44" s="416">
        <v>91548828.510000005</v>
      </c>
      <c r="M44" s="417">
        <v>1144360356.3800001</v>
      </c>
      <c r="N44" s="306">
        <v>0.11210000000000001</v>
      </c>
      <c r="O44" s="306">
        <v>1.4999999999999999E-2</v>
      </c>
    </row>
    <row r="45" spans="1:15">
      <c r="A45" s="255" t="s">
        <v>670</v>
      </c>
      <c r="B45" s="95" t="s">
        <v>673</v>
      </c>
      <c r="C45" s="416">
        <v>14175.13</v>
      </c>
      <c r="D45" s="416">
        <v>2200052.98</v>
      </c>
      <c r="E45" s="416">
        <v>0</v>
      </c>
      <c r="F45" s="416">
        <v>0</v>
      </c>
      <c r="G45" s="416">
        <v>0</v>
      </c>
      <c r="H45" s="417">
        <v>2214228.11</v>
      </c>
      <c r="I45" s="416">
        <v>96950.74</v>
      </c>
      <c r="J45" s="416">
        <v>0</v>
      </c>
      <c r="K45" s="416">
        <v>0</v>
      </c>
      <c r="L45" s="416">
        <v>96950.74</v>
      </c>
      <c r="M45" s="417">
        <v>1211884.25</v>
      </c>
      <c r="N45" s="306">
        <v>1E-4</v>
      </c>
      <c r="O45" s="306">
        <v>5.0000000000000001E-3</v>
      </c>
    </row>
    <row r="46" spans="1:15">
      <c r="A46" s="255" t="s">
        <v>672</v>
      </c>
      <c r="B46" s="95" t="s">
        <v>675</v>
      </c>
      <c r="C46" s="416">
        <v>0</v>
      </c>
      <c r="D46" s="416">
        <v>2378.19</v>
      </c>
      <c r="E46" s="416">
        <v>0</v>
      </c>
      <c r="F46" s="416">
        <v>0</v>
      </c>
      <c r="G46" s="416">
        <v>0</v>
      </c>
      <c r="H46" s="417">
        <v>2378.19</v>
      </c>
      <c r="I46" s="416">
        <v>57.31</v>
      </c>
      <c r="J46" s="416">
        <v>0</v>
      </c>
      <c r="K46" s="416">
        <v>0</v>
      </c>
      <c r="L46" s="416">
        <v>57.31</v>
      </c>
      <c r="M46" s="417">
        <v>716.38</v>
      </c>
      <c r="N46" s="306">
        <v>0</v>
      </c>
      <c r="O46" s="306">
        <v>0</v>
      </c>
    </row>
    <row r="47" spans="1:15">
      <c r="A47" s="255" t="s">
        <v>674</v>
      </c>
      <c r="B47" s="95" t="s">
        <v>677</v>
      </c>
      <c r="C47" s="416">
        <v>306544.52</v>
      </c>
      <c r="D47" s="416">
        <v>11426.39</v>
      </c>
      <c r="E47" s="416">
        <v>0</v>
      </c>
      <c r="F47" s="416">
        <v>0</v>
      </c>
      <c r="G47" s="416">
        <v>0</v>
      </c>
      <c r="H47" s="417">
        <v>317970.90999999997</v>
      </c>
      <c r="I47" s="416">
        <v>182.52</v>
      </c>
      <c r="J47" s="416">
        <v>0</v>
      </c>
      <c r="K47" s="416">
        <v>0</v>
      </c>
      <c r="L47" s="416">
        <v>182.52</v>
      </c>
      <c r="M47" s="417">
        <v>2281.5</v>
      </c>
      <c r="N47" s="306">
        <v>0</v>
      </c>
      <c r="O47" s="306">
        <v>1.4999999999999999E-2</v>
      </c>
    </row>
    <row r="48" spans="1:15">
      <c r="A48" s="255" t="s">
        <v>676</v>
      </c>
      <c r="B48" s="95" t="s">
        <v>679</v>
      </c>
      <c r="C48" s="416">
        <v>0</v>
      </c>
      <c r="D48" s="416">
        <v>11684.9</v>
      </c>
      <c r="E48" s="416">
        <v>0</v>
      </c>
      <c r="F48" s="416">
        <v>0</v>
      </c>
      <c r="G48" s="416">
        <v>0</v>
      </c>
      <c r="H48" s="417">
        <v>11684.9</v>
      </c>
      <c r="I48" s="416">
        <v>270.77</v>
      </c>
      <c r="J48" s="416">
        <v>0</v>
      </c>
      <c r="K48" s="416">
        <v>0</v>
      </c>
      <c r="L48" s="416">
        <v>270.77</v>
      </c>
      <c r="M48" s="417">
        <v>3384.63</v>
      </c>
      <c r="N48" s="306">
        <v>0</v>
      </c>
      <c r="O48" s="306">
        <v>0</v>
      </c>
    </row>
    <row r="49" spans="1:15">
      <c r="A49" s="255" t="s">
        <v>678</v>
      </c>
      <c r="B49" s="95" t="s">
        <v>681</v>
      </c>
      <c r="C49" s="416">
        <v>0</v>
      </c>
      <c r="D49" s="416">
        <v>11973.32</v>
      </c>
      <c r="E49" s="416">
        <v>0</v>
      </c>
      <c r="F49" s="416">
        <v>0</v>
      </c>
      <c r="G49" s="416">
        <v>0</v>
      </c>
      <c r="H49" s="417">
        <v>11973.32</v>
      </c>
      <c r="I49" s="416">
        <v>146.35</v>
      </c>
      <c r="J49" s="416">
        <v>0</v>
      </c>
      <c r="K49" s="416">
        <v>0</v>
      </c>
      <c r="L49" s="416">
        <v>146.35</v>
      </c>
      <c r="M49" s="417">
        <v>1829.38</v>
      </c>
      <c r="N49" s="306">
        <v>0</v>
      </c>
      <c r="O49" s="306">
        <v>0</v>
      </c>
    </row>
    <row r="50" spans="1:15">
      <c r="A50" s="255" t="s">
        <v>680</v>
      </c>
      <c r="B50" s="95" t="s">
        <v>683</v>
      </c>
      <c r="C50" s="416">
        <v>0</v>
      </c>
      <c r="D50" s="416">
        <v>0</v>
      </c>
      <c r="E50" s="416">
        <v>0</v>
      </c>
      <c r="F50" s="416">
        <v>0</v>
      </c>
      <c r="G50" s="416">
        <v>0</v>
      </c>
      <c r="H50" s="417">
        <v>0</v>
      </c>
      <c r="I50" s="416">
        <v>0</v>
      </c>
      <c r="J50" s="416">
        <v>0</v>
      </c>
      <c r="K50" s="416">
        <v>0</v>
      </c>
      <c r="L50" s="416">
        <v>0</v>
      </c>
      <c r="M50" s="417">
        <v>0</v>
      </c>
      <c r="N50" s="306">
        <v>0</v>
      </c>
      <c r="O50" s="306">
        <v>2.5000000000000001E-2</v>
      </c>
    </row>
    <row r="51" spans="1:15">
      <c r="A51" s="255" t="s">
        <v>682</v>
      </c>
      <c r="B51" s="95" t="s">
        <v>685</v>
      </c>
      <c r="C51" s="416">
        <v>2537823.6</v>
      </c>
      <c r="D51" s="416">
        <v>4298806.68</v>
      </c>
      <c r="E51" s="416">
        <v>0</v>
      </c>
      <c r="F51" s="416">
        <v>0</v>
      </c>
      <c r="G51" s="416">
        <v>0</v>
      </c>
      <c r="H51" s="417">
        <v>6836630.2800000003</v>
      </c>
      <c r="I51" s="416">
        <v>107612.23</v>
      </c>
      <c r="J51" s="416">
        <v>0</v>
      </c>
      <c r="K51" s="416">
        <v>0</v>
      </c>
      <c r="L51" s="416">
        <v>107612.23</v>
      </c>
      <c r="M51" s="417">
        <v>1345152.88</v>
      </c>
      <c r="N51" s="306">
        <v>1E-4</v>
      </c>
      <c r="O51" s="306">
        <v>0</v>
      </c>
    </row>
    <row r="52" spans="1:15">
      <c r="A52" s="255" t="s">
        <v>684</v>
      </c>
      <c r="B52" s="95" t="s">
        <v>687</v>
      </c>
      <c r="C52" s="416">
        <v>0</v>
      </c>
      <c r="D52" s="416">
        <v>8773.4599999999991</v>
      </c>
      <c r="E52" s="416">
        <v>0</v>
      </c>
      <c r="F52" s="416">
        <v>0</v>
      </c>
      <c r="G52" s="416">
        <v>0</v>
      </c>
      <c r="H52" s="417">
        <v>8773.4599999999991</v>
      </c>
      <c r="I52" s="416">
        <v>67.63</v>
      </c>
      <c r="J52" s="416">
        <v>0</v>
      </c>
      <c r="K52" s="416">
        <v>0</v>
      </c>
      <c r="L52" s="416">
        <v>67.63</v>
      </c>
      <c r="M52" s="417">
        <v>845.38</v>
      </c>
      <c r="N52" s="306">
        <v>0</v>
      </c>
      <c r="O52" s="306">
        <v>0</v>
      </c>
    </row>
    <row r="53" spans="1:15">
      <c r="A53" s="255" t="s">
        <v>686</v>
      </c>
      <c r="B53" s="95" t="s">
        <v>689</v>
      </c>
      <c r="C53" s="416">
        <v>0</v>
      </c>
      <c r="D53" s="416">
        <v>2516.09</v>
      </c>
      <c r="E53" s="416">
        <v>0</v>
      </c>
      <c r="F53" s="416">
        <v>0</v>
      </c>
      <c r="G53" s="416">
        <v>0</v>
      </c>
      <c r="H53" s="417">
        <v>2516.09</v>
      </c>
      <c r="I53" s="416">
        <v>48.23</v>
      </c>
      <c r="J53" s="416">
        <v>0</v>
      </c>
      <c r="K53" s="416">
        <v>0</v>
      </c>
      <c r="L53" s="416">
        <v>48.23</v>
      </c>
      <c r="M53" s="417">
        <v>602.88</v>
      </c>
      <c r="N53" s="306">
        <v>0</v>
      </c>
      <c r="O53" s="306">
        <v>0</v>
      </c>
    </row>
    <row r="54" spans="1:15">
      <c r="A54" s="255" t="s">
        <v>688</v>
      </c>
      <c r="B54" s="95" t="s">
        <v>691</v>
      </c>
      <c r="C54" s="416">
        <v>0</v>
      </c>
      <c r="D54" s="416">
        <v>0</v>
      </c>
      <c r="E54" s="416">
        <v>0</v>
      </c>
      <c r="F54" s="416">
        <v>0</v>
      </c>
      <c r="G54" s="416">
        <v>0</v>
      </c>
      <c r="H54" s="417">
        <v>0</v>
      </c>
      <c r="I54" s="416">
        <v>0</v>
      </c>
      <c r="J54" s="416">
        <v>0</v>
      </c>
      <c r="K54" s="416">
        <v>0</v>
      </c>
      <c r="L54" s="416">
        <v>0</v>
      </c>
      <c r="M54" s="417">
        <v>0</v>
      </c>
      <c r="N54" s="306">
        <v>0</v>
      </c>
      <c r="O54" s="306">
        <v>0.01</v>
      </c>
    </row>
    <row r="55" spans="1:15">
      <c r="A55" s="255" t="s">
        <v>690</v>
      </c>
      <c r="B55" s="95" t="s">
        <v>693</v>
      </c>
      <c r="C55" s="416">
        <v>0</v>
      </c>
      <c r="D55" s="416">
        <v>2250019.4</v>
      </c>
      <c r="E55" s="416">
        <v>0</v>
      </c>
      <c r="F55" s="416">
        <v>0</v>
      </c>
      <c r="G55" s="416">
        <v>0</v>
      </c>
      <c r="H55" s="417">
        <v>2250019.4</v>
      </c>
      <c r="I55" s="416">
        <v>115406.25</v>
      </c>
      <c r="J55" s="416">
        <v>0</v>
      </c>
      <c r="K55" s="416">
        <v>0</v>
      </c>
      <c r="L55" s="416">
        <v>115406.25</v>
      </c>
      <c r="M55" s="417">
        <v>1442578.13</v>
      </c>
      <c r="N55" s="306">
        <v>1E-4</v>
      </c>
      <c r="O55" s="306">
        <v>0</v>
      </c>
    </row>
    <row r="56" spans="1:15">
      <c r="A56" s="255" t="s">
        <v>692</v>
      </c>
      <c r="B56" s="95" t="s">
        <v>696</v>
      </c>
      <c r="C56" s="416">
        <v>7341.29</v>
      </c>
      <c r="D56" s="416">
        <v>0</v>
      </c>
      <c r="E56" s="416">
        <v>0</v>
      </c>
      <c r="F56" s="416">
        <v>0</v>
      </c>
      <c r="G56" s="416">
        <v>0</v>
      </c>
      <c r="H56" s="417">
        <v>7341.29</v>
      </c>
      <c r="I56" s="416">
        <v>0</v>
      </c>
      <c r="J56" s="416">
        <v>0</v>
      </c>
      <c r="K56" s="416">
        <v>0</v>
      </c>
      <c r="L56" s="416">
        <v>0</v>
      </c>
      <c r="M56" s="417">
        <v>0</v>
      </c>
      <c r="N56" s="306">
        <v>0</v>
      </c>
      <c r="O56" s="306">
        <v>0.01</v>
      </c>
    </row>
    <row r="57" spans="1:15">
      <c r="A57" s="255" t="s">
        <v>694</v>
      </c>
      <c r="B57" s="95" t="s">
        <v>698</v>
      </c>
      <c r="C57" s="416">
        <v>7623423.5700000003</v>
      </c>
      <c r="D57" s="416">
        <v>26697813.079999998</v>
      </c>
      <c r="E57" s="416">
        <v>0</v>
      </c>
      <c r="F57" s="416">
        <v>0</v>
      </c>
      <c r="G57" s="416">
        <v>0</v>
      </c>
      <c r="H57" s="417">
        <v>34321236.649999999</v>
      </c>
      <c r="I57" s="416">
        <v>1360283.23</v>
      </c>
      <c r="J57" s="416">
        <v>0</v>
      </c>
      <c r="K57" s="416">
        <v>0</v>
      </c>
      <c r="L57" s="416">
        <v>1360283.23</v>
      </c>
      <c r="M57" s="417">
        <v>17003540.379999999</v>
      </c>
      <c r="N57" s="306">
        <v>1.6999999999999999E-3</v>
      </c>
      <c r="O57" s="306">
        <v>5.0000000000000001E-3</v>
      </c>
    </row>
    <row r="58" spans="1:15">
      <c r="A58" s="255" t="s">
        <v>695</v>
      </c>
      <c r="B58" s="95" t="s">
        <v>700</v>
      </c>
      <c r="C58" s="416">
        <v>2637.29</v>
      </c>
      <c r="D58" s="416">
        <v>134.25</v>
      </c>
      <c r="E58" s="416">
        <v>0</v>
      </c>
      <c r="F58" s="416">
        <v>0</v>
      </c>
      <c r="G58" s="416">
        <v>0</v>
      </c>
      <c r="H58" s="417">
        <v>2771.54</v>
      </c>
      <c r="I58" s="416">
        <v>11.84</v>
      </c>
      <c r="J58" s="416">
        <v>0</v>
      </c>
      <c r="K58" s="416">
        <v>0</v>
      </c>
      <c r="L58" s="416">
        <v>11.84</v>
      </c>
      <c r="M58" s="417">
        <v>148</v>
      </c>
      <c r="N58" s="306">
        <v>0</v>
      </c>
      <c r="O58" s="306">
        <v>0.01</v>
      </c>
    </row>
    <row r="59" spans="1:15">
      <c r="A59" s="255" t="s">
        <v>697</v>
      </c>
      <c r="B59" s="95" t="s">
        <v>702</v>
      </c>
      <c r="C59" s="416">
        <v>0</v>
      </c>
      <c r="D59" s="416">
        <v>18092.2</v>
      </c>
      <c r="E59" s="416">
        <v>0</v>
      </c>
      <c r="F59" s="416">
        <v>0</v>
      </c>
      <c r="G59" s="416">
        <v>0</v>
      </c>
      <c r="H59" s="417">
        <v>18092.2</v>
      </c>
      <c r="I59" s="416">
        <v>95.94</v>
      </c>
      <c r="J59" s="416">
        <v>0</v>
      </c>
      <c r="K59" s="416">
        <v>0</v>
      </c>
      <c r="L59" s="416">
        <v>95.94</v>
      </c>
      <c r="M59" s="417">
        <v>1199.25</v>
      </c>
      <c r="N59" s="306">
        <v>0</v>
      </c>
      <c r="O59" s="306">
        <v>0</v>
      </c>
    </row>
    <row r="60" spans="1:15">
      <c r="A60" s="255" t="s">
        <v>699</v>
      </c>
      <c r="B60" s="95" t="s">
        <v>704</v>
      </c>
      <c r="C60" s="416">
        <v>0</v>
      </c>
      <c r="D60" s="416">
        <v>38163.919999999998</v>
      </c>
      <c r="E60" s="416">
        <v>0</v>
      </c>
      <c r="F60" s="416">
        <v>0</v>
      </c>
      <c r="G60" s="416">
        <v>0</v>
      </c>
      <c r="H60" s="417">
        <v>38163.919999999998</v>
      </c>
      <c r="I60" s="416">
        <v>882.11</v>
      </c>
      <c r="J60" s="416">
        <v>0</v>
      </c>
      <c r="K60" s="416">
        <v>0</v>
      </c>
      <c r="L60" s="416">
        <v>882.11</v>
      </c>
      <c r="M60" s="417">
        <v>11026.38</v>
      </c>
      <c r="N60" s="306">
        <v>0</v>
      </c>
      <c r="O60" s="306">
        <v>0</v>
      </c>
    </row>
    <row r="61" spans="1:15">
      <c r="A61" s="255" t="s">
        <v>701</v>
      </c>
      <c r="B61" s="95" t="s">
        <v>706</v>
      </c>
      <c r="C61" s="416">
        <v>16057276.869999999</v>
      </c>
      <c r="D61" s="416">
        <v>5976.65</v>
      </c>
      <c r="E61" s="416">
        <v>0</v>
      </c>
      <c r="F61" s="416">
        <v>0</v>
      </c>
      <c r="G61" s="416">
        <v>0</v>
      </c>
      <c r="H61" s="417">
        <v>16063253.52</v>
      </c>
      <c r="I61" s="416">
        <v>1284616.24</v>
      </c>
      <c r="J61" s="416">
        <v>0</v>
      </c>
      <c r="K61" s="416">
        <v>0</v>
      </c>
      <c r="L61" s="416">
        <v>1284616.24</v>
      </c>
      <c r="M61" s="417">
        <v>16057703</v>
      </c>
      <c r="N61" s="306">
        <v>1.6000000000000001E-3</v>
      </c>
      <c r="O61" s="306">
        <v>5.0000000000000001E-3</v>
      </c>
    </row>
    <row r="62" spans="1:15">
      <c r="A62" s="255" t="s">
        <v>703</v>
      </c>
      <c r="B62" s="95" t="s">
        <v>708</v>
      </c>
      <c r="C62" s="416">
        <v>1404347717.5899999</v>
      </c>
      <c r="D62" s="416">
        <v>14171774.24</v>
      </c>
      <c r="E62" s="416">
        <v>0</v>
      </c>
      <c r="F62" s="416">
        <v>0</v>
      </c>
      <c r="G62" s="416">
        <v>0</v>
      </c>
      <c r="H62" s="417">
        <v>1418519491.8299999</v>
      </c>
      <c r="I62" s="416">
        <v>87823804.879999995</v>
      </c>
      <c r="J62" s="416">
        <v>0</v>
      </c>
      <c r="K62" s="416">
        <v>0</v>
      </c>
      <c r="L62" s="416">
        <v>87823804.879999995</v>
      </c>
      <c r="M62" s="417">
        <v>1097797561</v>
      </c>
      <c r="N62" s="306">
        <v>0.1076</v>
      </c>
      <c r="O62" s="306">
        <v>1.4999999999999999E-2</v>
      </c>
    </row>
    <row r="63" spans="1:15">
      <c r="A63" s="255" t="s">
        <v>705</v>
      </c>
      <c r="B63" s="95" t="s">
        <v>710</v>
      </c>
      <c r="C63" s="416">
        <v>154495.19</v>
      </c>
      <c r="D63" s="416">
        <v>0</v>
      </c>
      <c r="E63" s="416">
        <v>0</v>
      </c>
      <c r="F63" s="416">
        <v>0</v>
      </c>
      <c r="G63" s="416">
        <v>0</v>
      </c>
      <c r="H63" s="417">
        <v>154495.19</v>
      </c>
      <c r="I63" s="416">
        <v>5650.07</v>
      </c>
      <c r="J63" s="416">
        <v>0</v>
      </c>
      <c r="K63" s="416">
        <v>0</v>
      </c>
      <c r="L63" s="416">
        <v>5650.07</v>
      </c>
      <c r="M63" s="417">
        <v>70625.88</v>
      </c>
      <c r="N63" s="306">
        <v>0</v>
      </c>
      <c r="O63" s="306">
        <v>0</v>
      </c>
    </row>
    <row r="64" spans="1:15">
      <c r="A64" s="255" t="s">
        <v>707</v>
      </c>
      <c r="B64" s="95" t="s">
        <v>712</v>
      </c>
      <c r="C64" s="416">
        <v>0</v>
      </c>
      <c r="D64" s="416">
        <v>459667.39</v>
      </c>
      <c r="E64" s="416">
        <v>0</v>
      </c>
      <c r="F64" s="416">
        <v>0</v>
      </c>
      <c r="G64" s="416">
        <v>0</v>
      </c>
      <c r="H64" s="417">
        <v>459667.39</v>
      </c>
      <c r="I64" s="416">
        <v>18652.57</v>
      </c>
      <c r="J64" s="416">
        <v>0</v>
      </c>
      <c r="K64" s="416">
        <v>0</v>
      </c>
      <c r="L64" s="416">
        <v>18652.57</v>
      </c>
      <c r="M64" s="417">
        <v>233157.13</v>
      </c>
      <c r="N64" s="306">
        <v>0</v>
      </c>
      <c r="O64" s="306">
        <v>0</v>
      </c>
    </row>
    <row r="65" spans="1:15">
      <c r="A65" s="255" t="s">
        <v>709</v>
      </c>
      <c r="B65" s="95" t="s">
        <v>714</v>
      </c>
      <c r="C65" s="416">
        <v>0</v>
      </c>
      <c r="D65" s="416">
        <v>1527.88</v>
      </c>
      <c r="E65" s="416">
        <v>0</v>
      </c>
      <c r="F65" s="416">
        <v>0</v>
      </c>
      <c r="G65" s="416">
        <v>0</v>
      </c>
      <c r="H65" s="417">
        <v>1527.88</v>
      </c>
      <c r="I65" s="416">
        <v>13.4</v>
      </c>
      <c r="J65" s="416">
        <v>0</v>
      </c>
      <c r="K65" s="416">
        <v>0</v>
      </c>
      <c r="L65" s="416">
        <v>13.4</v>
      </c>
      <c r="M65" s="417">
        <v>167.5</v>
      </c>
      <c r="N65" s="306">
        <v>0</v>
      </c>
      <c r="O65" s="306">
        <v>0</v>
      </c>
    </row>
    <row r="66" spans="1:15">
      <c r="A66" s="255" t="s">
        <v>711</v>
      </c>
      <c r="B66" s="95" t="s">
        <v>716</v>
      </c>
      <c r="C66" s="416">
        <v>0</v>
      </c>
      <c r="D66" s="416">
        <v>11319.73</v>
      </c>
      <c r="E66" s="416">
        <v>0</v>
      </c>
      <c r="F66" s="416">
        <v>0</v>
      </c>
      <c r="G66" s="416">
        <v>0</v>
      </c>
      <c r="H66" s="417">
        <v>11319.73</v>
      </c>
      <c r="I66" s="416">
        <v>73.260000000000005</v>
      </c>
      <c r="J66" s="416">
        <v>0</v>
      </c>
      <c r="K66" s="416">
        <v>0</v>
      </c>
      <c r="L66" s="416">
        <v>73.260000000000005</v>
      </c>
      <c r="M66" s="417">
        <v>915.75</v>
      </c>
      <c r="N66" s="306">
        <v>0</v>
      </c>
      <c r="O66" s="306">
        <v>0</v>
      </c>
    </row>
    <row r="67" spans="1:15">
      <c r="A67" s="255" t="s">
        <v>713</v>
      </c>
      <c r="B67" s="95" t="s">
        <v>718</v>
      </c>
      <c r="C67" s="416">
        <v>0</v>
      </c>
      <c r="D67" s="416">
        <v>1735.96</v>
      </c>
      <c r="E67" s="416">
        <v>0</v>
      </c>
      <c r="F67" s="416">
        <v>0</v>
      </c>
      <c r="G67" s="416">
        <v>0</v>
      </c>
      <c r="H67" s="417">
        <v>1735.96</v>
      </c>
      <c r="I67" s="416">
        <v>7.52</v>
      </c>
      <c r="J67" s="416">
        <v>0</v>
      </c>
      <c r="K67" s="416">
        <v>0</v>
      </c>
      <c r="L67" s="416">
        <v>7.52</v>
      </c>
      <c r="M67" s="417">
        <v>94</v>
      </c>
      <c r="N67" s="306">
        <v>0</v>
      </c>
      <c r="O67" s="306">
        <v>0</v>
      </c>
    </row>
    <row r="68" spans="1:15">
      <c r="A68" s="255" t="s">
        <v>715</v>
      </c>
      <c r="B68" s="95" t="s">
        <v>720</v>
      </c>
      <c r="C68" s="416">
        <v>0</v>
      </c>
      <c r="D68" s="416">
        <v>1646.43</v>
      </c>
      <c r="E68" s="416">
        <v>0</v>
      </c>
      <c r="F68" s="416">
        <v>0</v>
      </c>
      <c r="G68" s="416">
        <v>0</v>
      </c>
      <c r="H68" s="417">
        <v>1646.43</v>
      </c>
      <c r="I68" s="416">
        <v>16.329999999999998</v>
      </c>
      <c r="J68" s="416">
        <v>0</v>
      </c>
      <c r="K68" s="416">
        <v>0</v>
      </c>
      <c r="L68" s="416">
        <v>16.329999999999998</v>
      </c>
      <c r="M68" s="417">
        <v>204.13</v>
      </c>
      <c r="N68" s="306">
        <v>0</v>
      </c>
      <c r="O68" s="306">
        <v>0</v>
      </c>
    </row>
    <row r="69" spans="1:15">
      <c r="A69" s="255" t="s">
        <v>717</v>
      </c>
      <c r="B69" s="95" t="s">
        <v>723</v>
      </c>
      <c r="C69" s="416">
        <v>1144818.57</v>
      </c>
      <c r="D69" s="416">
        <v>2485607.4500000002</v>
      </c>
      <c r="E69" s="416">
        <v>0</v>
      </c>
      <c r="F69" s="416">
        <v>0</v>
      </c>
      <c r="G69" s="416">
        <v>0</v>
      </c>
      <c r="H69" s="417">
        <v>3630426.02</v>
      </c>
      <c r="I69" s="416">
        <v>82932.38</v>
      </c>
      <c r="J69" s="416">
        <v>0</v>
      </c>
      <c r="K69" s="416">
        <v>0</v>
      </c>
      <c r="L69" s="416">
        <v>82932.38</v>
      </c>
      <c r="M69" s="417">
        <v>1036654.75</v>
      </c>
      <c r="N69" s="306">
        <v>1E-4</v>
      </c>
      <c r="O69" s="306">
        <v>0.02</v>
      </c>
    </row>
    <row r="70" spans="1:15">
      <c r="A70" s="255" t="s">
        <v>719</v>
      </c>
      <c r="B70" s="95" t="s">
        <v>725</v>
      </c>
      <c r="C70" s="416">
        <v>0</v>
      </c>
      <c r="D70" s="416">
        <v>382413.56</v>
      </c>
      <c r="E70" s="416">
        <v>0</v>
      </c>
      <c r="F70" s="416">
        <v>0</v>
      </c>
      <c r="G70" s="416">
        <v>0</v>
      </c>
      <c r="H70" s="417">
        <v>382413.56</v>
      </c>
      <c r="I70" s="416">
        <v>14944.91</v>
      </c>
      <c r="J70" s="416">
        <v>0</v>
      </c>
      <c r="K70" s="416">
        <v>0</v>
      </c>
      <c r="L70" s="416">
        <v>14944.91</v>
      </c>
      <c r="M70" s="417">
        <v>186811.38</v>
      </c>
      <c r="N70" s="306">
        <v>0</v>
      </c>
      <c r="O70" s="306">
        <v>2.5000000000000001E-2</v>
      </c>
    </row>
    <row r="71" spans="1:15">
      <c r="A71" s="255" t="s">
        <v>721</v>
      </c>
      <c r="B71" s="95" t="s">
        <v>727</v>
      </c>
      <c r="C71" s="416">
        <v>0</v>
      </c>
      <c r="D71" s="416">
        <v>101.98</v>
      </c>
      <c r="E71" s="416">
        <v>0</v>
      </c>
      <c r="F71" s="416">
        <v>0</v>
      </c>
      <c r="G71" s="416">
        <v>0</v>
      </c>
      <c r="H71" s="417">
        <v>101.98</v>
      </c>
      <c r="I71" s="416">
        <v>7.66</v>
      </c>
      <c r="J71" s="416">
        <v>0</v>
      </c>
      <c r="K71" s="416">
        <v>0</v>
      </c>
      <c r="L71" s="416">
        <v>7.66</v>
      </c>
      <c r="M71" s="417">
        <v>95.75</v>
      </c>
      <c r="N71" s="306">
        <v>0</v>
      </c>
      <c r="O71" s="306">
        <v>0</v>
      </c>
    </row>
    <row r="72" spans="1:15">
      <c r="A72" s="255" t="s">
        <v>722</v>
      </c>
      <c r="B72" s="95" t="s">
        <v>729</v>
      </c>
      <c r="C72" s="416">
        <v>0</v>
      </c>
      <c r="D72" s="416">
        <v>2584.0300000000002</v>
      </c>
      <c r="E72" s="416">
        <v>0</v>
      </c>
      <c r="F72" s="416">
        <v>0</v>
      </c>
      <c r="G72" s="416">
        <v>0</v>
      </c>
      <c r="H72" s="417">
        <v>2584.0300000000002</v>
      </c>
      <c r="I72" s="416">
        <v>25.3</v>
      </c>
      <c r="J72" s="416">
        <v>0</v>
      </c>
      <c r="K72" s="416">
        <v>0</v>
      </c>
      <c r="L72" s="416">
        <v>25.3</v>
      </c>
      <c r="M72" s="417">
        <v>316.25</v>
      </c>
      <c r="N72" s="306">
        <v>0</v>
      </c>
      <c r="O72" s="306">
        <v>0</v>
      </c>
    </row>
    <row r="73" spans="1:15">
      <c r="A73" s="255" t="s">
        <v>724</v>
      </c>
      <c r="B73" s="95" t="s">
        <v>731</v>
      </c>
      <c r="C73" s="416">
        <v>0</v>
      </c>
      <c r="D73" s="416">
        <v>853.27</v>
      </c>
      <c r="E73" s="416">
        <v>0</v>
      </c>
      <c r="F73" s="416">
        <v>0</v>
      </c>
      <c r="G73" s="416">
        <v>0</v>
      </c>
      <c r="H73" s="417">
        <v>853.27</v>
      </c>
      <c r="I73" s="416">
        <v>7.75</v>
      </c>
      <c r="J73" s="416">
        <v>0</v>
      </c>
      <c r="K73" s="416">
        <v>0</v>
      </c>
      <c r="L73" s="416">
        <v>7.75</v>
      </c>
      <c r="M73" s="417">
        <v>96.88</v>
      </c>
      <c r="N73" s="306">
        <v>0</v>
      </c>
      <c r="O73" s="306">
        <v>0</v>
      </c>
    </row>
    <row r="74" spans="1:15">
      <c r="A74" s="255" t="s">
        <v>726</v>
      </c>
      <c r="B74" s="95" t="s">
        <v>733</v>
      </c>
      <c r="C74" s="416">
        <v>0</v>
      </c>
      <c r="D74" s="416">
        <v>10392.89</v>
      </c>
      <c r="E74" s="416">
        <v>0</v>
      </c>
      <c r="F74" s="416">
        <v>0</v>
      </c>
      <c r="G74" s="416">
        <v>0</v>
      </c>
      <c r="H74" s="417">
        <v>10392.89</v>
      </c>
      <c r="I74" s="416">
        <v>742.85</v>
      </c>
      <c r="J74" s="416">
        <v>0</v>
      </c>
      <c r="K74" s="416">
        <v>0</v>
      </c>
      <c r="L74" s="416">
        <v>742.85</v>
      </c>
      <c r="M74" s="417">
        <v>9285.6299999999992</v>
      </c>
      <c r="N74" s="306">
        <v>0</v>
      </c>
      <c r="O74" s="306">
        <v>0</v>
      </c>
    </row>
    <row r="75" spans="1:15">
      <c r="A75" s="255" t="s">
        <v>728</v>
      </c>
      <c r="B75" s="95" t="s">
        <v>735</v>
      </c>
      <c r="C75" s="416">
        <v>0</v>
      </c>
      <c r="D75" s="416">
        <v>15866.77</v>
      </c>
      <c r="E75" s="416">
        <v>0</v>
      </c>
      <c r="F75" s="416">
        <v>0</v>
      </c>
      <c r="G75" s="416">
        <v>0</v>
      </c>
      <c r="H75" s="417">
        <v>15866.77</v>
      </c>
      <c r="I75" s="416">
        <v>1072.53</v>
      </c>
      <c r="J75" s="416">
        <v>0</v>
      </c>
      <c r="K75" s="416">
        <v>0</v>
      </c>
      <c r="L75" s="416">
        <v>1072.53</v>
      </c>
      <c r="M75" s="417">
        <v>13406.63</v>
      </c>
      <c r="N75" s="306">
        <v>0</v>
      </c>
      <c r="O75" s="306">
        <v>0</v>
      </c>
    </row>
    <row r="76" spans="1:15">
      <c r="A76" s="255" t="s">
        <v>730</v>
      </c>
      <c r="B76" s="95" t="s">
        <v>737</v>
      </c>
      <c r="C76" s="416">
        <v>362831.76</v>
      </c>
      <c r="D76" s="416">
        <v>327053.31</v>
      </c>
      <c r="E76" s="416">
        <v>0</v>
      </c>
      <c r="F76" s="416">
        <v>0</v>
      </c>
      <c r="G76" s="416">
        <v>0</v>
      </c>
      <c r="H76" s="417">
        <v>689885.07</v>
      </c>
      <c r="I76" s="416">
        <v>4131.34</v>
      </c>
      <c r="J76" s="416">
        <v>0</v>
      </c>
      <c r="K76" s="416">
        <v>0</v>
      </c>
      <c r="L76" s="416">
        <v>4131.34</v>
      </c>
      <c r="M76" s="417">
        <v>51641.75</v>
      </c>
      <c r="N76" s="306">
        <v>0</v>
      </c>
      <c r="O76" s="306">
        <v>0</v>
      </c>
    </row>
    <row r="77" spans="1:15">
      <c r="A77" s="255" t="s">
        <v>732</v>
      </c>
      <c r="B77" s="95" t="s">
        <v>739</v>
      </c>
      <c r="C77" s="416">
        <v>0</v>
      </c>
      <c r="D77" s="416">
        <v>1951.42</v>
      </c>
      <c r="E77" s="416">
        <v>0</v>
      </c>
      <c r="F77" s="416">
        <v>0</v>
      </c>
      <c r="G77" s="416">
        <v>0</v>
      </c>
      <c r="H77" s="417">
        <v>1951.42</v>
      </c>
      <c r="I77" s="416">
        <v>22.1</v>
      </c>
      <c r="J77" s="416">
        <v>0</v>
      </c>
      <c r="K77" s="416">
        <v>0</v>
      </c>
      <c r="L77" s="416">
        <v>22.1</v>
      </c>
      <c r="M77" s="417">
        <v>276.25</v>
      </c>
      <c r="N77" s="306">
        <v>0</v>
      </c>
      <c r="O77" s="306">
        <v>0</v>
      </c>
    </row>
    <row r="78" spans="1:15">
      <c r="A78" s="255" t="s">
        <v>734</v>
      </c>
      <c r="B78" s="95" t="s">
        <v>742</v>
      </c>
      <c r="C78" s="416">
        <v>0</v>
      </c>
      <c r="D78" s="416">
        <v>284415.09000000003</v>
      </c>
      <c r="E78" s="416">
        <v>0</v>
      </c>
      <c r="F78" s="416">
        <v>0</v>
      </c>
      <c r="G78" s="416">
        <v>0</v>
      </c>
      <c r="H78" s="417">
        <v>284415.09000000003</v>
      </c>
      <c r="I78" s="416">
        <v>7008.96</v>
      </c>
      <c r="J78" s="416">
        <v>0</v>
      </c>
      <c r="K78" s="416">
        <v>0</v>
      </c>
      <c r="L78" s="416">
        <v>7008.96</v>
      </c>
      <c r="M78" s="417">
        <v>87612</v>
      </c>
      <c r="N78" s="306">
        <v>0</v>
      </c>
      <c r="O78" s="306">
        <v>0.01</v>
      </c>
    </row>
    <row r="79" spans="1:15">
      <c r="A79" s="255" t="s">
        <v>736</v>
      </c>
      <c r="B79" s="95" t="s">
        <v>744</v>
      </c>
      <c r="C79" s="416">
        <v>224975223.93000001</v>
      </c>
      <c r="D79" s="416">
        <v>36222.589999999997</v>
      </c>
      <c r="E79" s="416">
        <v>0</v>
      </c>
      <c r="F79" s="416">
        <v>0</v>
      </c>
      <c r="G79" s="416">
        <v>0</v>
      </c>
      <c r="H79" s="417">
        <v>225011446.52000001</v>
      </c>
      <c r="I79" s="416">
        <v>17993119.210000001</v>
      </c>
      <c r="J79" s="416">
        <v>0</v>
      </c>
      <c r="K79" s="416">
        <v>0</v>
      </c>
      <c r="L79" s="416">
        <v>17993119.210000001</v>
      </c>
      <c r="M79" s="417">
        <v>224913990.13</v>
      </c>
      <c r="N79" s="306">
        <v>2.1999999999999999E-2</v>
      </c>
      <c r="O79" s="306">
        <v>0</v>
      </c>
    </row>
    <row r="80" spans="1:15">
      <c r="A80" s="255" t="s">
        <v>738</v>
      </c>
      <c r="B80" s="95" t="s">
        <v>746</v>
      </c>
      <c r="C80" s="416">
        <v>0</v>
      </c>
      <c r="D80" s="416">
        <v>329.86</v>
      </c>
      <c r="E80" s="416">
        <v>0</v>
      </c>
      <c r="F80" s="416">
        <v>0</v>
      </c>
      <c r="G80" s="416">
        <v>0</v>
      </c>
      <c r="H80" s="417">
        <v>329.86</v>
      </c>
      <c r="I80" s="416">
        <v>28.75</v>
      </c>
      <c r="J80" s="416">
        <v>0</v>
      </c>
      <c r="K80" s="416">
        <v>0</v>
      </c>
      <c r="L80" s="416">
        <v>28.75</v>
      </c>
      <c r="M80" s="417">
        <v>359.38</v>
      </c>
      <c r="N80" s="306">
        <v>0</v>
      </c>
      <c r="O80" s="306">
        <v>2.5000000000000001E-3</v>
      </c>
    </row>
    <row r="81" spans="1:15">
      <c r="A81" s="255" t="s">
        <v>740</v>
      </c>
      <c r="B81" s="95" t="s">
        <v>748</v>
      </c>
      <c r="C81" s="416">
        <v>0</v>
      </c>
      <c r="D81" s="416">
        <v>7044.31</v>
      </c>
      <c r="E81" s="416">
        <v>0</v>
      </c>
      <c r="F81" s="416">
        <v>0</v>
      </c>
      <c r="G81" s="416">
        <v>0</v>
      </c>
      <c r="H81" s="417">
        <v>7044.31</v>
      </c>
      <c r="I81" s="416">
        <v>63.27</v>
      </c>
      <c r="J81" s="416">
        <v>0</v>
      </c>
      <c r="K81" s="416">
        <v>0</v>
      </c>
      <c r="L81" s="416">
        <v>63.27</v>
      </c>
      <c r="M81" s="417">
        <v>790.88</v>
      </c>
      <c r="N81" s="306">
        <v>0</v>
      </c>
      <c r="O81" s="306">
        <v>0</v>
      </c>
    </row>
    <row r="82" spans="1:15">
      <c r="A82" s="255" t="s">
        <v>741</v>
      </c>
      <c r="B82" s="95" t="s">
        <v>750</v>
      </c>
      <c r="C82" s="416">
        <v>0</v>
      </c>
      <c r="D82" s="416">
        <v>98331.03</v>
      </c>
      <c r="E82" s="416">
        <v>0</v>
      </c>
      <c r="F82" s="416">
        <v>0</v>
      </c>
      <c r="G82" s="416">
        <v>0</v>
      </c>
      <c r="H82" s="417">
        <v>98331.03</v>
      </c>
      <c r="I82" s="416">
        <v>1461.5</v>
      </c>
      <c r="J82" s="416">
        <v>0</v>
      </c>
      <c r="K82" s="416">
        <v>0</v>
      </c>
      <c r="L82" s="416">
        <v>1461.5</v>
      </c>
      <c r="M82" s="417">
        <v>18268.75</v>
      </c>
      <c r="N82" s="306">
        <v>0</v>
      </c>
      <c r="O82" s="306">
        <v>0.02</v>
      </c>
    </row>
    <row r="83" spans="1:15">
      <c r="A83" s="255" t="s">
        <v>743</v>
      </c>
      <c r="B83" s="95" t="s">
        <v>752</v>
      </c>
      <c r="C83" s="416">
        <v>0</v>
      </c>
      <c r="D83" s="416">
        <v>301783.55</v>
      </c>
      <c r="E83" s="416">
        <v>0</v>
      </c>
      <c r="F83" s="416">
        <v>0</v>
      </c>
      <c r="G83" s="416">
        <v>0</v>
      </c>
      <c r="H83" s="417">
        <v>301783.55</v>
      </c>
      <c r="I83" s="416">
        <v>17796.96</v>
      </c>
      <c r="J83" s="416">
        <v>0</v>
      </c>
      <c r="K83" s="416">
        <v>0</v>
      </c>
      <c r="L83" s="416">
        <v>17796.96</v>
      </c>
      <c r="M83" s="417">
        <v>222462</v>
      </c>
      <c r="N83" s="306">
        <v>0</v>
      </c>
      <c r="O83" s="306">
        <v>0</v>
      </c>
    </row>
    <row r="84" spans="1:15">
      <c r="A84" s="255" t="s">
        <v>745</v>
      </c>
      <c r="B84" s="95" t="s">
        <v>754</v>
      </c>
      <c r="C84" s="416">
        <v>50071087.579999998</v>
      </c>
      <c r="D84" s="416">
        <v>59973905.100000001</v>
      </c>
      <c r="E84" s="416">
        <v>0</v>
      </c>
      <c r="F84" s="416">
        <v>0</v>
      </c>
      <c r="G84" s="416">
        <v>0</v>
      </c>
      <c r="H84" s="417">
        <v>110044992.68000001</v>
      </c>
      <c r="I84" s="416">
        <v>7021069.7800000003</v>
      </c>
      <c r="J84" s="416">
        <v>0</v>
      </c>
      <c r="K84" s="416">
        <v>0</v>
      </c>
      <c r="L84" s="416">
        <v>7021069.7800000003</v>
      </c>
      <c r="M84" s="417">
        <v>87763372.25</v>
      </c>
      <c r="N84" s="306">
        <v>8.6E-3</v>
      </c>
      <c r="O84" s="306">
        <v>0.01</v>
      </c>
    </row>
    <row r="85" spans="1:15">
      <c r="A85" s="255" t="s">
        <v>747</v>
      </c>
      <c r="B85" s="95" t="s">
        <v>756</v>
      </c>
      <c r="C85" s="416">
        <v>28807.99</v>
      </c>
      <c r="D85" s="416">
        <v>197757.22</v>
      </c>
      <c r="E85" s="416">
        <v>0</v>
      </c>
      <c r="F85" s="416">
        <v>0</v>
      </c>
      <c r="G85" s="416">
        <v>0</v>
      </c>
      <c r="H85" s="417">
        <v>226565.21</v>
      </c>
      <c r="I85" s="416">
        <v>3770.31</v>
      </c>
      <c r="J85" s="416">
        <v>0</v>
      </c>
      <c r="K85" s="416">
        <v>0</v>
      </c>
      <c r="L85" s="416">
        <v>3770.31</v>
      </c>
      <c r="M85" s="417">
        <v>47128.88</v>
      </c>
      <c r="N85" s="306">
        <v>0</v>
      </c>
      <c r="O85" s="306">
        <v>1.4999999999999999E-2</v>
      </c>
    </row>
    <row r="86" spans="1:15">
      <c r="A86" s="255" t="s">
        <v>749</v>
      </c>
      <c r="B86" s="95" t="s">
        <v>758</v>
      </c>
      <c r="C86" s="416">
        <v>0</v>
      </c>
      <c r="D86" s="416">
        <v>77938.080000000002</v>
      </c>
      <c r="E86" s="416">
        <v>0</v>
      </c>
      <c r="F86" s="416">
        <v>0</v>
      </c>
      <c r="G86" s="416">
        <v>0</v>
      </c>
      <c r="H86" s="417">
        <v>77938.080000000002</v>
      </c>
      <c r="I86" s="416">
        <v>655.62</v>
      </c>
      <c r="J86" s="416">
        <v>0</v>
      </c>
      <c r="K86" s="416">
        <v>0</v>
      </c>
      <c r="L86" s="416">
        <v>655.62</v>
      </c>
      <c r="M86" s="417">
        <v>8195.25</v>
      </c>
      <c r="N86" s="306">
        <v>0</v>
      </c>
      <c r="O86" s="306">
        <v>0</v>
      </c>
    </row>
    <row r="87" spans="1:15">
      <c r="A87" s="255" t="s">
        <v>751</v>
      </c>
      <c r="B87" s="95" t="s">
        <v>760</v>
      </c>
      <c r="C87" s="416">
        <v>0</v>
      </c>
      <c r="D87" s="416">
        <v>63625.32</v>
      </c>
      <c r="E87" s="416">
        <v>0</v>
      </c>
      <c r="F87" s="416">
        <v>0</v>
      </c>
      <c r="G87" s="416">
        <v>0</v>
      </c>
      <c r="H87" s="417">
        <v>63625.32</v>
      </c>
      <c r="I87" s="416">
        <v>1166.6600000000001</v>
      </c>
      <c r="J87" s="416">
        <v>0</v>
      </c>
      <c r="K87" s="416">
        <v>0</v>
      </c>
      <c r="L87" s="416">
        <v>1166.6600000000001</v>
      </c>
      <c r="M87" s="417">
        <v>14583.25</v>
      </c>
      <c r="N87" s="306">
        <v>0</v>
      </c>
      <c r="O87" s="306">
        <v>0</v>
      </c>
    </row>
    <row r="88" spans="1:15">
      <c r="A88" s="255" t="s">
        <v>753</v>
      </c>
      <c r="B88" s="95" t="s">
        <v>762</v>
      </c>
      <c r="C88" s="416">
        <v>0</v>
      </c>
      <c r="D88" s="416">
        <v>110890.36</v>
      </c>
      <c r="E88" s="416">
        <v>0</v>
      </c>
      <c r="F88" s="416">
        <v>0</v>
      </c>
      <c r="G88" s="416">
        <v>0</v>
      </c>
      <c r="H88" s="417">
        <v>110890.36</v>
      </c>
      <c r="I88" s="416">
        <v>1050.73</v>
      </c>
      <c r="J88" s="416">
        <v>0</v>
      </c>
      <c r="K88" s="416">
        <v>0</v>
      </c>
      <c r="L88" s="416">
        <v>1050.73</v>
      </c>
      <c r="M88" s="417">
        <v>13134.13</v>
      </c>
      <c r="N88" s="306">
        <v>0</v>
      </c>
      <c r="O88" s="306">
        <v>0</v>
      </c>
    </row>
    <row r="89" spans="1:15">
      <c r="A89" s="255" t="s">
        <v>755</v>
      </c>
      <c r="B89" s="95" t="s">
        <v>764</v>
      </c>
      <c r="C89" s="416">
        <v>29.34</v>
      </c>
      <c r="D89" s="416">
        <v>1170.6099999999999</v>
      </c>
      <c r="E89" s="416">
        <v>0</v>
      </c>
      <c r="F89" s="416">
        <v>0</v>
      </c>
      <c r="G89" s="416">
        <v>0</v>
      </c>
      <c r="H89" s="417">
        <v>1199.95</v>
      </c>
      <c r="I89" s="416">
        <v>56.5</v>
      </c>
      <c r="J89" s="416">
        <v>0</v>
      </c>
      <c r="K89" s="416">
        <v>0</v>
      </c>
      <c r="L89" s="416">
        <v>56.5</v>
      </c>
      <c r="M89" s="417">
        <v>706.25</v>
      </c>
      <c r="N89" s="306">
        <v>0</v>
      </c>
      <c r="O89" s="306">
        <v>0</v>
      </c>
    </row>
    <row r="90" spans="1:15">
      <c r="A90" s="255" t="s">
        <v>757</v>
      </c>
      <c r="B90" s="95" t="s">
        <v>766</v>
      </c>
      <c r="C90" s="416">
        <v>0</v>
      </c>
      <c r="D90" s="416">
        <v>6418.59</v>
      </c>
      <c r="E90" s="416">
        <v>0</v>
      </c>
      <c r="F90" s="416">
        <v>0</v>
      </c>
      <c r="G90" s="416">
        <v>0</v>
      </c>
      <c r="H90" s="417">
        <v>6418.59</v>
      </c>
      <c r="I90" s="416">
        <v>115</v>
      </c>
      <c r="J90" s="416">
        <v>0</v>
      </c>
      <c r="K90" s="416">
        <v>0</v>
      </c>
      <c r="L90" s="416">
        <v>115</v>
      </c>
      <c r="M90" s="417">
        <v>1437.5</v>
      </c>
      <c r="N90" s="306">
        <v>0</v>
      </c>
      <c r="O90" s="306">
        <v>0</v>
      </c>
    </row>
    <row r="91" spans="1:15">
      <c r="A91" s="255" t="s">
        <v>759</v>
      </c>
      <c r="B91" s="95" t="s">
        <v>768</v>
      </c>
      <c r="C91" s="416">
        <v>0</v>
      </c>
      <c r="D91" s="416">
        <v>1136.53</v>
      </c>
      <c r="E91" s="416">
        <v>0</v>
      </c>
      <c r="F91" s="416">
        <v>0</v>
      </c>
      <c r="G91" s="416">
        <v>0</v>
      </c>
      <c r="H91" s="417">
        <v>1136.53</v>
      </c>
      <c r="I91" s="416">
        <v>13.64</v>
      </c>
      <c r="J91" s="416">
        <v>0</v>
      </c>
      <c r="K91" s="416">
        <v>0</v>
      </c>
      <c r="L91" s="416">
        <v>13.64</v>
      </c>
      <c r="M91" s="417">
        <v>170.5</v>
      </c>
      <c r="N91" s="306">
        <v>0</v>
      </c>
      <c r="O91" s="306">
        <v>0</v>
      </c>
    </row>
    <row r="92" spans="1:15">
      <c r="A92" s="255" t="s">
        <v>761</v>
      </c>
      <c r="B92" s="95" t="s">
        <v>770</v>
      </c>
      <c r="C92" s="416">
        <v>0</v>
      </c>
      <c r="D92" s="416">
        <v>5548.17</v>
      </c>
      <c r="E92" s="416">
        <v>0</v>
      </c>
      <c r="F92" s="416">
        <v>0</v>
      </c>
      <c r="G92" s="416">
        <v>0</v>
      </c>
      <c r="H92" s="417">
        <v>5548.17</v>
      </c>
      <c r="I92" s="416">
        <v>54.66</v>
      </c>
      <c r="J92" s="416">
        <v>0</v>
      </c>
      <c r="K92" s="416">
        <v>0</v>
      </c>
      <c r="L92" s="416">
        <v>54.66</v>
      </c>
      <c r="M92" s="417">
        <v>683.25</v>
      </c>
      <c r="N92" s="306">
        <v>0</v>
      </c>
      <c r="O92" s="306">
        <v>0</v>
      </c>
    </row>
    <row r="93" spans="1:15">
      <c r="A93" s="255" t="s">
        <v>763</v>
      </c>
      <c r="B93" s="95" t="s">
        <v>772</v>
      </c>
      <c r="C93" s="416">
        <v>2554677.64</v>
      </c>
      <c r="D93" s="416">
        <v>991193.94</v>
      </c>
      <c r="E93" s="416">
        <v>0</v>
      </c>
      <c r="F93" s="416">
        <v>0</v>
      </c>
      <c r="G93" s="416">
        <v>0</v>
      </c>
      <c r="H93" s="417">
        <v>3545871.58</v>
      </c>
      <c r="I93" s="416">
        <v>212767.41</v>
      </c>
      <c r="J93" s="416">
        <v>0</v>
      </c>
      <c r="K93" s="416">
        <v>0</v>
      </c>
      <c r="L93" s="416">
        <v>212767.41</v>
      </c>
      <c r="M93" s="417">
        <v>2659592.63</v>
      </c>
      <c r="N93" s="306">
        <v>2.9999999999999997E-4</v>
      </c>
      <c r="O93" s="306">
        <v>0</v>
      </c>
    </row>
    <row r="94" spans="1:15">
      <c r="A94" s="255" t="s">
        <v>765</v>
      </c>
      <c r="B94" s="95" t="s">
        <v>1346</v>
      </c>
      <c r="C94" s="416">
        <v>0</v>
      </c>
      <c r="D94" s="416">
        <v>4522.55</v>
      </c>
      <c r="E94" s="416">
        <v>0</v>
      </c>
      <c r="F94" s="416">
        <v>0</v>
      </c>
      <c r="G94" s="416">
        <v>0</v>
      </c>
      <c r="H94" s="417">
        <v>4522.55</v>
      </c>
      <c r="I94" s="416">
        <v>54.26</v>
      </c>
      <c r="J94" s="416">
        <v>0</v>
      </c>
      <c r="K94" s="416">
        <v>0</v>
      </c>
      <c r="L94" s="416">
        <v>54.26</v>
      </c>
      <c r="M94" s="417">
        <v>678.25</v>
      </c>
      <c r="N94" s="306">
        <v>0</v>
      </c>
      <c r="O94" s="306">
        <v>0</v>
      </c>
    </row>
    <row r="95" spans="1:15">
      <c r="A95" s="255" t="s">
        <v>767</v>
      </c>
      <c r="B95" s="95" t="s">
        <v>773</v>
      </c>
      <c r="C95" s="416">
        <v>0</v>
      </c>
      <c r="D95" s="416">
        <v>450.48</v>
      </c>
      <c r="E95" s="416">
        <v>0</v>
      </c>
      <c r="F95" s="416">
        <v>0</v>
      </c>
      <c r="G95" s="416">
        <v>0</v>
      </c>
      <c r="H95" s="417">
        <v>450.48</v>
      </c>
      <c r="I95" s="416">
        <v>21.82</v>
      </c>
      <c r="J95" s="416">
        <v>0</v>
      </c>
      <c r="K95" s="416">
        <v>0</v>
      </c>
      <c r="L95" s="416">
        <v>21.82</v>
      </c>
      <c r="M95" s="417">
        <v>272.75</v>
      </c>
      <c r="N95" s="306">
        <v>0</v>
      </c>
      <c r="O95" s="306">
        <v>0</v>
      </c>
    </row>
    <row r="96" spans="1:15">
      <c r="A96" s="255" t="s">
        <v>769</v>
      </c>
      <c r="B96" s="95" t="s">
        <v>774</v>
      </c>
      <c r="C96" s="416">
        <v>0</v>
      </c>
      <c r="D96" s="416">
        <v>244251.46</v>
      </c>
      <c r="E96" s="416">
        <v>0</v>
      </c>
      <c r="F96" s="416">
        <v>0</v>
      </c>
      <c r="G96" s="416">
        <v>0</v>
      </c>
      <c r="H96" s="417">
        <v>244251.46</v>
      </c>
      <c r="I96" s="416">
        <v>4410.1899999999996</v>
      </c>
      <c r="J96" s="416">
        <v>0</v>
      </c>
      <c r="K96" s="416">
        <v>0</v>
      </c>
      <c r="L96" s="416">
        <v>4410.1899999999996</v>
      </c>
      <c r="M96" s="417">
        <v>55127.38</v>
      </c>
      <c r="N96" s="306">
        <v>0</v>
      </c>
      <c r="O96" s="306">
        <v>0</v>
      </c>
    </row>
    <row r="97" spans="1:15">
      <c r="A97" s="255" t="s">
        <v>771</v>
      </c>
      <c r="B97" s="95" t="s">
        <v>775</v>
      </c>
      <c r="C97" s="416">
        <v>0</v>
      </c>
      <c r="D97" s="416">
        <v>29104.21</v>
      </c>
      <c r="E97" s="416">
        <v>0</v>
      </c>
      <c r="F97" s="416">
        <v>0</v>
      </c>
      <c r="G97" s="416">
        <v>0</v>
      </c>
      <c r="H97" s="417">
        <v>29104.21</v>
      </c>
      <c r="I97" s="416">
        <v>934.78</v>
      </c>
      <c r="J97" s="416">
        <v>0</v>
      </c>
      <c r="K97" s="416">
        <v>0</v>
      </c>
      <c r="L97" s="416">
        <v>934.78</v>
      </c>
      <c r="M97" s="417">
        <v>11684.75</v>
      </c>
      <c r="N97" s="306">
        <v>0</v>
      </c>
      <c r="O97" s="306">
        <v>0</v>
      </c>
    </row>
    <row r="98" spans="1:15">
      <c r="A98" s="255" t="s">
        <v>776</v>
      </c>
      <c r="B98" s="95" t="s">
        <v>290</v>
      </c>
      <c r="C98" s="416">
        <v>4638630991.7299995</v>
      </c>
      <c r="D98" s="416">
        <v>14085120601.610001</v>
      </c>
      <c r="E98" s="416">
        <v>0</v>
      </c>
      <c r="F98" s="416">
        <v>0</v>
      </c>
      <c r="G98" s="416">
        <v>0</v>
      </c>
      <c r="H98" s="417">
        <v>18723751593.34</v>
      </c>
      <c r="I98" s="416">
        <v>816581501.59000003</v>
      </c>
      <c r="J98" s="416">
        <v>0</v>
      </c>
      <c r="K98" s="416">
        <v>0</v>
      </c>
      <c r="L98" s="416">
        <v>816581501.59000003</v>
      </c>
      <c r="M98" s="417">
        <v>10207268769.879999</v>
      </c>
      <c r="N98" s="306">
        <v>0.99990000000000001</v>
      </c>
      <c r="O98" s="96"/>
    </row>
  </sheetData>
  <mergeCells count="8">
    <mergeCell ref="M7:M9"/>
    <mergeCell ref="N7:N9"/>
    <mergeCell ref="O7:O9"/>
    <mergeCell ref="C7:D8"/>
    <mergeCell ref="E7:F8"/>
    <mergeCell ref="G7:G9"/>
    <mergeCell ref="H7:H9"/>
    <mergeCell ref="I7:L8"/>
  </mergeCells>
  <conditionalFormatting sqref="C10:O98">
    <cfRule type="cellIs" dxfId="1" priority="1" stopIfTrue="1" operator="lessThan">
      <formula>0</formula>
    </cfRule>
  </conditionalFormatting>
  <hyperlinks>
    <hyperlink ref="A1" location="Index!A1" display="&lt;- zurück" xr:uid="{2E7380D0-5AAC-4CA8-858D-9F447432D076}"/>
  </hyperlinks>
  <pageMargins left="0.7" right="0.7" top="0.75" bottom="0.75" header="0.3" footer="0.3"/>
  <pageSetup paperSize="9" scale="49" orientation="landscape"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0BD0A-0038-4913-A993-495290F0C9B3}">
  <dimension ref="A1:C9"/>
  <sheetViews>
    <sheetView showGridLines="0" workbookViewId="0">
      <selection activeCell="B1" sqref="B1"/>
    </sheetView>
  </sheetViews>
  <sheetFormatPr baseColWidth="10" defaultColWidth="9.140625" defaultRowHeight="12.75"/>
  <cols>
    <col min="1" max="1" width="8" style="4" customWidth="1"/>
    <col min="2" max="2" width="59.140625" style="4" customWidth="1"/>
    <col min="3" max="3" width="22" style="4" customWidth="1"/>
    <col min="4" max="4" width="5" style="4" customWidth="1"/>
    <col min="5" max="5" width="26.5703125" style="4" customWidth="1"/>
    <col min="6" max="6" width="16.5703125" style="4" customWidth="1"/>
    <col min="7" max="7" width="25.85546875" style="4" bestFit="1" customWidth="1"/>
    <col min="8" max="8" width="14" style="4" customWidth="1"/>
    <col min="9" max="9" width="25.85546875" style="4" bestFit="1" customWidth="1"/>
    <col min="10" max="16384" width="9.140625" style="4"/>
  </cols>
  <sheetData>
    <row r="1" spans="1:3">
      <c r="A1" s="21" t="s">
        <v>124</v>
      </c>
      <c r="B1" s="1"/>
    </row>
    <row r="3" spans="1:3" ht="24" customHeight="1">
      <c r="A3" s="61" t="s">
        <v>777</v>
      </c>
    </row>
    <row r="5" spans="1:3">
      <c r="A5" s="97"/>
      <c r="B5" s="97"/>
      <c r="C5" s="26" t="s">
        <v>126</v>
      </c>
    </row>
    <row r="6" spans="1:3">
      <c r="A6" s="97"/>
      <c r="B6" s="97"/>
      <c r="C6" s="36" t="s">
        <v>129</v>
      </c>
    </row>
    <row r="7" spans="1:3">
      <c r="A7" s="98">
        <v>1</v>
      </c>
      <c r="B7" s="99" t="s">
        <v>210</v>
      </c>
      <c r="C7" s="418">
        <v>11929800184.34</v>
      </c>
    </row>
    <row r="8" spans="1:3">
      <c r="A8" s="98">
        <v>2</v>
      </c>
      <c r="B8" s="99" t="s">
        <v>778</v>
      </c>
      <c r="C8" s="300">
        <v>3.3999999999999998E-3</v>
      </c>
    </row>
    <row r="9" spans="1:3">
      <c r="A9" s="98">
        <v>3</v>
      </c>
      <c r="B9" s="99" t="s">
        <v>779</v>
      </c>
      <c r="C9" s="418">
        <v>40787833.030000001</v>
      </c>
    </row>
  </sheetData>
  <conditionalFormatting sqref="C7:C9">
    <cfRule type="cellIs" dxfId="0" priority="1" stopIfTrue="1" operator="lessThan">
      <formula>0</formula>
    </cfRule>
  </conditionalFormatting>
  <hyperlinks>
    <hyperlink ref="A1" location="Index!A1" display="&lt;- zurück" xr:uid="{4A687A31-0948-49A3-8B79-47CC2F948A16}"/>
  </hyperlinks>
  <pageMargins left="0.7" right="0.7" top="0.75" bottom="0.75" header="0.3" footer="0.3"/>
  <pageSetup paperSize="9" orientation="landscape" verticalDpi="1200" r:id="rId1"/>
  <headerFooter>
    <oddHeader>&amp;CEN
Annex IX</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B4D3B-CF1E-48E6-B6D6-ED99DBE595AB}">
  <sheetPr>
    <pageSetUpPr fitToPage="1"/>
  </sheetPr>
  <dimension ref="A1:D22"/>
  <sheetViews>
    <sheetView showGridLines="0" topLeftCell="A3" workbookViewId="0">
      <selection activeCell="E32" sqref="E32"/>
    </sheetView>
  </sheetViews>
  <sheetFormatPr baseColWidth="10" defaultColWidth="9.140625" defaultRowHeight="12.75"/>
  <cols>
    <col min="1" max="1" width="8.140625" style="100" customWidth="1"/>
    <col min="2" max="2" width="80.7109375" style="100" customWidth="1"/>
    <col min="3" max="3" width="25.7109375" style="101" customWidth="1"/>
    <col min="4" max="16384" width="9.140625" style="100"/>
  </cols>
  <sheetData>
    <row r="1" spans="1:4">
      <c r="A1" s="21" t="s">
        <v>124</v>
      </c>
    </row>
    <row r="3" spans="1:4" ht="24" customHeight="1">
      <c r="A3" s="61" t="s">
        <v>780</v>
      </c>
      <c r="B3" s="2"/>
      <c r="C3" s="2"/>
    </row>
    <row r="4" spans="1:4" ht="18.600000000000001" customHeight="1">
      <c r="A4" s="2"/>
      <c r="B4" s="2"/>
      <c r="C4" s="2"/>
    </row>
    <row r="5" spans="1:4">
      <c r="C5" s="26" t="s">
        <v>126</v>
      </c>
    </row>
    <row r="6" spans="1:4">
      <c r="A6" s="136"/>
      <c r="B6" s="136"/>
      <c r="C6" s="36" t="s">
        <v>129</v>
      </c>
    </row>
    <row r="7" spans="1:4" ht="36" customHeight="1">
      <c r="A7" s="13"/>
      <c r="B7" s="13"/>
      <c r="C7" s="11" t="s">
        <v>781</v>
      </c>
    </row>
    <row r="8" spans="1:4">
      <c r="A8" s="103">
        <v>1</v>
      </c>
      <c r="B8" s="19" t="s">
        <v>782</v>
      </c>
      <c r="C8" s="419">
        <v>23324969717.580002</v>
      </c>
      <c r="D8" s="104"/>
    </row>
    <row r="9" spans="1:4" ht="25.5">
      <c r="A9" s="103">
        <v>2</v>
      </c>
      <c r="B9" s="19" t="s">
        <v>783</v>
      </c>
      <c r="C9" s="419"/>
      <c r="D9" s="104"/>
    </row>
    <row r="10" spans="1:4" ht="25.5">
      <c r="A10" s="103">
        <v>3</v>
      </c>
      <c r="B10" s="19" t="s">
        <v>784</v>
      </c>
      <c r="C10" s="419">
        <v>0</v>
      </c>
    </row>
    <row r="11" spans="1:4" ht="25.5">
      <c r="A11" s="103">
        <v>4</v>
      </c>
      <c r="B11" s="19" t="s">
        <v>785</v>
      </c>
      <c r="C11" s="419">
        <v>0</v>
      </c>
    </row>
    <row r="12" spans="1:4" ht="38.25">
      <c r="A12" s="103">
        <v>5</v>
      </c>
      <c r="B12" s="19" t="s">
        <v>786</v>
      </c>
      <c r="C12" s="419">
        <v>0</v>
      </c>
    </row>
    <row r="13" spans="1:4" ht="25.5">
      <c r="A13" s="103">
        <v>6</v>
      </c>
      <c r="B13" s="19" t="s">
        <v>787</v>
      </c>
      <c r="C13" s="419">
        <v>0</v>
      </c>
    </row>
    <row r="14" spans="1:4">
      <c r="A14" s="103">
        <v>7</v>
      </c>
      <c r="B14" s="19" t="s">
        <v>788</v>
      </c>
      <c r="C14" s="419">
        <v>0</v>
      </c>
    </row>
    <row r="15" spans="1:4">
      <c r="A15" s="103">
        <v>8</v>
      </c>
      <c r="B15" s="19" t="s">
        <v>789</v>
      </c>
      <c r="C15" s="419">
        <v>29839215.920000002</v>
      </c>
    </row>
    <row r="16" spans="1:4">
      <c r="A16" s="103">
        <v>9</v>
      </c>
      <c r="B16" s="19" t="s">
        <v>790</v>
      </c>
      <c r="C16" s="419">
        <v>0</v>
      </c>
    </row>
    <row r="17" spans="1:4" ht="25.5">
      <c r="A17" s="103">
        <v>10</v>
      </c>
      <c r="B17" s="19" t="s">
        <v>791</v>
      </c>
      <c r="C17" s="419">
        <v>3452902417.71</v>
      </c>
    </row>
    <row r="18" spans="1:4" ht="38.25">
      <c r="A18" s="103">
        <v>11</v>
      </c>
      <c r="B18" s="19" t="s">
        <v>792</v>
      </c>
      <c r="C18" s="419"/>
      <c r="D18" s="104"/>
    </row>
    <row r="19" spans="1:4" ht="25.5">
      <c r="A19" s="103" t="s">
        <v>793</v>
      </c>
      <c r="B19" s="19" t="s">
        <v>794</v>
      </c>
      <c r="C19" s="419">
        <v>-4235188450.1700001</v>
      </c>
    </row>
    <row r="20" spans="1:4" ht="25.5">
      <c r="A20" s="103" t="s">
        <v>795</v>
      </c>
      <c r="B20" s="19" t="s">
        <v>796</v>
      </c>
      <c r="C20" s="419">
        <v>0</v>
      </c>
    </row>
    <row r="21" spans="1:4">
      <c r="A21" s="103">
        <v>12</v>
      </c>
      <c r="B21" s="19" t="s">
        <v>797</v>
      </c>
      <c r="C21" s="419">
        <v>-62215875.500003815</v>
      </c>
      <c r="D21" s="104"/>
    </row>
    <row r="22" spans="1:4">
      <c r="A22" s="106">
        <v>13</v>
      </c>
      <c r="B22" s="107" t="s">
        <v>249</v>
      </c>
      <c r="C22" s="420">
        <v>22530061159.099998</v>
      </c>
    </row>
  </sheetData>
  <hyperlinks>
    <hyperlink ref="A1" location="Index!A1" display="&lt;- zurück" xr:uid="{CF37D42D-7CB5-48B5-8A1D-0F9E018CDB0B}"/>
  </hyperlinks>
  <pageMargins left="0.7" right="0.7" top="0.75" bottom="0.75" header="0.3" footer="0.3"/>
  <pageSetup paperSize="9" scale="6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D986F-30F3-48A0-B3A7-493444329D17}">
  <sheetPr>
    <pageSetUpPr fitToPage="1"/>
  </sheetPr>
  <dimension ref="A1:E78"/>
  <sheetViews>
    <sheetView showGridLines="0" topLeftCell="A6" workbookViewId="0">
      <selection activeCell="I19" sqref="I19"/>
    </sheetView>
  </sheetViews>
  <sheetFormatPr baseColWidth="10" defaultColWidth="9.140625" defaultRowHeight="12.75"/>
  <cols>
    <col min="1" max="1" width="9.5703125" style="127" customWidth="1"/>
    <col min="2" max="2" width="94" style="108" customWidth="1"/>
    <col min="3" max="3" width="25.7109375" style="109" customWidth="1"/>
    <col min="4" max="4" width="25.7109375" style="108" customWidth="1"/>
    <col min="5" max="6" width="9.140625" style="108" customWidth="1"/>
    <col min="7" max="16384" width="9.140625" style="108"/>
  </cols>
  <sheetData>
    <row r="1" spans="1:5">
      <c r="A1" s="21" t="s">
        <v>124</v>
      </c>
    </row>
    <row r="3" spans="1:5" ht="24" customHeight="1">
      <c r="A3" s="141" t="s">
        <v>798</v>
      </c>
    </row>
    <row r="4" spans="1:5">
      <c r="A4" s="110"/>
    </row>
    <row r="5" spans="1:5">
      <c r="A5" s="111"/>
      <c r="B5" s="112"/>
      <c r="C5" s="112"/>
      <c r="D5" s="26" t="s">
        <v>126</v>
      </c>
    </row>
    <row r="6" spans="1:5" ht="27" customHeight="1">
      <c r="A6" s="111"/>
      <c r="B6" s="112"/>
      <c r="C6" s="637" t="s">
        <v>799</v>
      </c>
      <c r="D6" s="638"/>
    </row>
    <row r="7" spans="1:5" ht="27" customHeight="1">
      <c r="A7" s="138"/>
      <c r="B7" s="139"/>
      <c r="C7" s="153" t="s">
        <v>129</v>
      </c>
      <c r="D7" s="153" t="s">
        <v>130</v>
      </c>
    </row>
    <row r="8" spans="1:5" ht="27" customHeight="1">
      <c r="A8" s="140"/>
      <c r="B8" s="114"/>
      <c r="C8" s="137" t="str">
        <f>'Ref Date'!D2</f>
        <v>Jun 25</v>
      </c>
      <c r="D8" s="137" t="str">
        <f>'Ref Date'!D4</f>
        <v>Dez 24</v>
      </c>
    </row>
    <row r="9" spans="1:5">
      <c r="A9" s="421" t="s">
        <v>800</v>
      </c>
      <c r="B9" s="422"/>
      <c r="C9" s="422"/>
      <c r="D9" s="423"/>
    </row>
    <row r="10" spans="1:5">
      <c r="A10" s="142">
        <v>1</v>
      </c>
      <c r="B10" s="115" t="s">
        <v>801</v>
      </c>
      <c r="C10" s="419">
        <v>23302967779.740002</v>
      </c>
      <c r="D10" s="611">
        <v>22546828807.09</v>
      </c>
    </row>
    <row r="11" spans="1:5" ht="25.5">
      <c r="A11" s="143">
        <v>2</v>
      </c>
      <c r="B11" s="115" t="s">
        <v>802</v>
      </c>
      <c r="C11" s="419">
        <v>0</v>
      </c>
      <c r="D11" s="611">
        <v>0</v>
      </c>
    </row>
    <row r="12" spans="1:5">
      <c r="A12" s="143">
        <v>3</v>
      </c>
      <c r="B12" s="115" t="s">
        <v>803</v>
      </c>
      <c r="C12" s="419">
        <v>0</v>
      </c>
      <c r="D12" s="611">
        <v>0</v>
      </c>
    </row>
    <row r="13" spans="1:5" ht="25.5">
      <c r="A13" s="143">
        <v>4</v>
      </c>
      <c r="B13" s="115" t="s">
        <v>804</v>
      </c>
      <c r="C13" s="419">
        <v>0</v>
      </c>
      <c r="D13" s="611">
        <v>0</v>
      </c>
      <c r="E13" s="105"/>
    </row>
    <row r="14" spans="1:5">
      <c r="A14" s="143">
        <v>5</v>
      </c>
      <c r="B14" s="115" t="s">
        <v>805</v>
      </c>
      <c r="C14" s="419">
        <v>0</v>
      </c>
      <c r="D14" s="611">
        <v>0</v>
      </c>
    </row>
    <row r="15" spans="1:5">
      <c r="A15" s="142">
        <v>6</v>
      </c>
      <c r="B15" s="116" t="s">
        <v>806</v>
      </c>
      <c r="C15" s="419">
        <v>-30336870.879999999</v>
      </c>
      <c r="D15" s="611">
        <v>-34716150.759999998</v>
      </c>
    </row>
    <row r="16" spans="1:5">
      <c r="A16" s="145">
        <v>7</v>
      </c>
      <c r="B16" s="147" t="s">
        <v>807</v>
      </c>
      <c r="C16" s="428">
        <v>23272630908.860001</v>
      </c>
      <c r="D16" s="612">
        <v>22512112656.330002</v>
      </c>
    </row>
    <row r="17" spans="1:4">
      <c r="A17" s="421" t="s">
        <v>808</v>
      </c>
      <c r="B17" s="422"/>
      <c r="C17" s="424"/>
      <c r="D17" s="425"/>
    </row>
    <row r="18" spans="1:4" ht="25.5">
      <c r="A18" s="144">
        <v>8</v>
      </c>
      <c r="B18" s="115" t="s">
        <v>809</v>
      </c>
      <c r="C18" s="426">
        <v>11829081.26</v>
      </c>
      <c r="D18" s="611">
        <v>16284979.42</v>
      </c>
    </row>
    <row r="19" spans="1:4" ht="25.5">
      <c r="A19" s="144" t="s">
        <v>810</v>
      </c>
      <c r="B19" s="117" t="s">
        <v>811</v>
      </c>
      <c r="C19" s="419">
        <v>0</v>
      </c>
      <c r="D19" s="611">
        <v>0</v>
      </c>
    </row>
    <row r="20" spans="1:4" ht="25.5">
      <c r="A20" s="144">
        <v>9</v>
      </c>
      <c r="B20" s="118" t="s">
        <v>812</v>
      </c>
      <c r="C20" s="426">
        <v>27887201.440000001</v>
      </c>
      <c r="D20" s="611">
        <v>26832412.609999999</v>
      </c>
    </row>
    <row r="21" spans="1:4" ht="25.5">
      <c r="A21" s="143" t="s">
        <v>813</v>
      </c>
      <c r="B21" s="117" t="s">
        <v>814</v>
      </c>
      <c r="C21" s="419">
        <v>0</v>
      </c>
      <c r="D21" s="611">
        <v>0</v>
      </c>
    </row>
    <row r="22" spans="1:4">
      <c r="A22" s="15" t="s">
        <v>815</v>
      </c>
      <c r="B22" s="117" t="s">
        <v>816</v>
      </c>
      <c r="C22" s="419">
        <v>0</v>
      </c>
      <c r="D22" s="611">
        <v>0</v>
      </c>
    </row>
    <row r="23" spans="1:4">
      <c r="A23" s="143">
        <v>10</v>
      </c>
      <c r="B23" s="148" t="s">
        <v>817</v>
      </c>
      <c r="C23" s="426">
        <v>0</v>
      </c>
      <c r="D23" s="611">
        <v>0</v>
      </c>
    </row>
    <row r="24" spans="1:4">
      <c r="A24" s="143" t="s">
        <v>818</v>
      </c>
      <c r="B24" s="148" t="s">
        <v>819</v>
      </c>
      <c r="C24" s="419">
        <v>0</v>
      </c>
      <c r="D24" s="611">
        <v>0</v>
      </c>
    </row>
    <row r="25" spans="1:4">
      <c r="A25" s="143" t="s">
        <v>820</v>
      </c>
      <c r="B25" s="148" t="s">
        <v>821</v>
      </c>
      <c r="C25" s="426">
        <v>0</v>
      </c>
      <c r="D25" s="611">
        <v>0</v>
      </c>
    </row>
    <row r="26" spans="1:4">
      <c r="A26" s="143">
        <v>11</v>
      </c>
      <c r="B26" s="116" t="s">
        <v>822</v>
      </c>
      <c r="C26" s="419">
        <v>0</v>
      </c>
      <c r="D26" s="611">
        <v>0</v>
      </c>
    </row>
    <row r="27" spans="1:4" ht="25.5">
      <c r="A27" s="143">
        <v>12</v>
      </c>
      <c r="B27" s="116" t="s">
        <v>823</v>
      </c>
      <c r="C27" s="419">
        <v>0</v>
      </c>
      <c r="D27" s="611">
        <v>0</v>
      </c>
    </row>
    <row r="28" spans="1:4">
      <c r="A28" s="149">
        <v>13</v>
      </c>
      <c r="B28" s="150" t="s">
        <v>824</v>
      </c>
      <c r="C28" s="428">
        <v>39716282.700000003</v>
      </c>
      <c r="D28" s="428">
        <v>43117392.030000001</v>
      </c>
    </row>
    <row r="29" spans="1:4">
      <c r="A29" s="421" t="s">
        <v>825</v>
      </c>
      <c r="B29" s="422"/>
      <c r="C29" s="424"/>
      <c r="D29" s="425"/>
    </row>
    <row r="30" spans="1:4" ht="25.5">
      <c r="A30" s="142">
        <v>14</v>
      </c>
      <c r="B30" s="115" t="s">
        <v>826</v>
      </c>
      <c r="C30" s="426">
        <v>0</v>
      </c>
      <c r="D30" s="611">
        <v>0</v>
      </c>
    </row>
    <row r="31" spans="1:4">
      <c r="A31" s="142">
        <v>15</v>
      </c>
      <c r="B31" s="116" t="s">
        <v>827</v>
      </c>
      <c r="C31" s="419">
        <v>0</v>
      </c>
      <c r="D31" s="611">
        <v>0</v>
      </c>
    </row>
    <row r="32" spans="1:4">
      <c r="A32" s="142">
        <v>16</v>
      </c>
      <c r="B32" s="116" t="s">
        <v>828</v>
      </c>
      <c r="C32" s="419">
        <v>0</v>
      </c>
      <c r="D32" s="611">
        <v>0</v>
      </c>
    </row>
    <row r="33" spans="1:4" ht="25.5">
      <c r="A33" s="143" t="s">
        <v>829</v>
      </c>
      <c r="B33" s="115" t="s">
        <v>830</v>
      </c>
      <c r="C33" s="419">
        <v>0</v>
      </c>
      <c r="D33" s="611">
        <v>0</v>
      </c>
    </row>
    <row r="34" spans="1:4">
      <c r="A34" s="143">
        <v>17</v>
      </c>
      <c r="B34" s="116" t="s">
        <v>831</v>
      </c>
      <c r="C34" s="419">
        <v>0</v>
      </c>
      <c r="D34" s="611">
        <v>0</v>
      </c>
    </row>
    <row r="35" spans="1:4">
      <c r="A35" s="143" t="s">
        <v>832</v>
      </c>
      <c r="B35" s="116" t="s">
        <v>833</v>
      </c>
      <c r="C35" s="419">
        <v>0</v>
      </c>
      <c r="D35" s="611">
        <v>0</v>
      </c>
    </row>
    <row r="36" spans="1:4">
      <c r="A36" s="149">
        <v>18</v>
      </c>
      <c r="B36" s="146" t="s">
        <v>834</v>
      </c>
      <c r="C36" s="428">
        <v>0</v>
      </c>
      <c r="D36" s="612">
        <v>0</v>
      </c>
    </row>
    <row r="37" spans="1:4">
      <c r="A37" s="421" t="s">
        <v>835</v>
      </c>
      <c r="B37" s="422"/>
      <c r="C37" s="424"/>
      <c r="D37" s="425"/>
    </row>
    <row r="38" spans="1:4">
      <c r="A38" s="142">
        <v>19</v>
      </c>
      <c r="B38" s="115" t="s">
        <v>836</v>
      </c>
      <c r="C38" s="426">
        <v>6120580589.3699999</v>
      </c>
      <c r="D38" s="611">
        <v>6228502052.54</v>
      </c>
    </row>
    <row r="39" spans="1:4">
      <c r="A39" s="142">
        <v>20</v>
      </c>
      <c r="B39" s="115" t="s">
        <v>837</v>
      </c>
      <c r="C39" s="426">
        <v>-2667678171.6599998</v>
      </c>
      <c r="D39" s="611">
        <v>-2407901533.9699998</v>
      </c>
    </row>
    <row r="40" spans="1:4" ht="25.5">
      <c r="A40" s="142">
        <v>21</v>
      </c>
      <c r="B40" s="115" t="s">
        <v>838</v>
      </c>
      <c r="C40" s="419"/>
      <c r="D40" s="611"/>
    </row>
    <row r="41" spans="1:4">
      <c r="A41" s="149">
        <v>22</v>
      </c>
      <c r="B41" s="146" t="s">
        <v>839</v>
      </c>
      <c r="C41" s="428">
        <v>3452902417.71</v>
      </c>
      <c r="D41" s="612">
        <v>3820600518.5700002</v>
      </c>
    </row>
    <row r="42" spans="1:4" ht="15">
      <c r="A42" s="421" t="s">
        <v>840</v>
      </c>
      <c r="B42" s="422"/>
      <c r="C42" s="424"/>
      <c r="D42" s="425"/>
    </row>
    <row r="43" spans="1:4" ht="25.5">
      <c r="A43" s="144" t="s">
        <v>841</v>
      </c>
      <c r="B43" s="19" t="s">
        <v>842</v>
      </c>
      <c r="C43" s="419">
        <v>-4235188450.1700001</v>
      </c>
      <c r="D43" s="611">
        <v>-4377322205.9899998</v>
      </c>
    </row>
    <row r="44" spans="1:4" ht="25.5">
      <c r="A44" s="144" t="s">
        <v>843</v>
      </c>
      <c r="B44" s="19" t="s">
        <v>844</v>
      </c>
      <c r="C44" s="419">
        <v>0</v>
      </c>
      <c r="D44" s="611">
        <v>0</v>
      </c>
    </row>
    <row r="45" spans="1:4" ht="25.5">
      <c r="A45" s="144" t="s">
        <v>845</v>
      </c>
      <c r="B45" s="117" t="s">
        <v>846</v>
      </c>
      <c r="C45" s="419">
        <v>0</v>
      </c>
      <c r="D45" s="611">
        <v>0</v>
      </c>
    </row>
    <row r="46" spans="1:4" ht="25.5">
      <c r="A46" s="144" t="s">
        <v>847</v>
      </c>
      <c r="B46" s="119" t="s">
        <v>848</v>
      </c>
      <c r="C46" s="426">
        <v>0</v>
      </c>
      <c r="D46" s="611">
        <v>0</v>
      </c>
    </row>
    <row r="47" spans="1:4" ht="25.5">
      <c r="A47" s="144" t="s">
        <v>849</v>
      </c>
      <c r="B47" s="120" t="s">
        <v>850</v>
      </c>
      <c r="C47" s="426">
        <v>0</v>
      </c>
      <c r="D47" s="611">
        <v>0</v>
      </c>
    </row>
    <row r="48" spans="1:4">
      <c r="A48" s="144" t="s">
        <v>851</v>
      </c>
      <c r="B48" s="117" t="s">
        <v>852</v>
      </c>
      <c r="C48" s="419">
        <v>0</v>
      </c>
      <c r="D48" s="611">
        <v>0</v>
      </c>
    </row>
    <row r="49" spans="1:4">
      <c r="A49" s="144" t="s">
        <v>853</v>
      </c>
      <c r="B49" s="117" t="s">
        <v>854</v>
      </c>
      <c r="C49" s="419">
        <v>0</v>
      </c>
      <c r="D49" s="611">
        <v>0</v>
      </c>
    </row>
    <row r="50" spans="1:4" ht="25.5">
      <c r="A50" s="144" t="s">
        <v>855</v>
      </c>
      <c r="B50" s="121" t="s">
        <v>856</v>
      </c>
      <c r="C50" s="419">
        <v>0</v>
      </c>
      <c r="D50" s="611">
        <v>0</v>
      </c>
    </row>
    <row r="51" spans="1:4" ht="12.6" customHeight="1">
      <c r="A51" s="144" t="s">
        <v>857</v>
      </c>
      <c r="B51" s="121" t="s">
        <v>858</v>
      </c>
      <c r="C51" s="419">
        <v>0</v>
      </c>
      <c r="D51" s="611">
        <v>0</v>
      </c>
    </row>
    <row r="52" spans="1:4">
      <c r="A52" s="144" t="s">
        <v>859</v>
      </c>
      <c r="B52" s="117" t="s">
        <v>860</v>
      </c>
      <c r="C52" s="419">
        <v>0</v>
      </c>
      <c r="D52" s="611">
        <v>0</v>
      </c>
    </row>
    <row r="53" spans="1:4">
      <c r="A53" s="144" t="s">
        <v>861</v>
      </c>
      <c r="B53" s="117" t="s">
        <v>862</v>
      </c>
      <c r="C53" s="419">
        <v>0</v>
      </c>
      <c r="D53" s="611">
        <v>0</v>
      </c>
    </row>
    <row r="54" spans="1:4">
      <c r="A54" s="144"/>
      <c r="B54" s="117"/>
      <c r="C54" s="419">
        <v>0</v>
      </c>
      <c r="D54" s="611">
        <v>0</v>
      </c>
    </row>
    <row r="55" spans="1:4">
      <c r="A55" s="151" t="s">
        <v>861</v>
      </c>
      <c r="B55" s="147" t="s">
        <v>862</v>
      </c>
      <c r="C55" s="428">
        <v>-4235188450.1700001</v>
      </c>
      <c r="D55" s="612">
        <v>-4377322205.9899998</v>
      </c>
    </row>
    <row r="56" spans="1:4">
      <c r="A56" s="421" t="s">
        <v>863</v>
      </c>
      <c r="B56" s="422"/>
      <c r="C56" s="424"/>
      <c r="D56" s="425"/>
    </row>
    <row r="57" spans="1:4">
      <c r="A57" s="142">
        <v>23</v>
      </c>
      <c r="B57" s="122" t="s">
        <v>864</v>
      </c>
      <c r="C57" s="426">
        <v>3594761010.6500001</v>
      </c>
      <c r="D57" s="611">
        <v>3343799725.23</v>
      </c>
    </row>
    <row r="58" spans="1:4">
      <c r="A58" s="149">
        <v>24</v>
      </c>
      <c r="B58" s="152" t="s">
        <v>249</v>
      </c>
      <c r="C58" s="428">
        <v>22530061159.099998</v>
      </c>
      <c r="D58" s="612">
        <v>21998508360.940002</v>
      </c>
    </row>
    <row r="59" spans="1:4">
      <c r="A59" s="421" t="s">
        <v>865</v>
      </c>
      <c r="B59" s="422"/>
      <c r="C59" s="424"/>
      <c r="D59" s="425"/>
    </row>
    <row r="60" spans="1:4">
      <c r="A60" s="142">
        <v>25</v>
      </c>
      <c r="B60" s="123" t="s">
        <v>866</v>
      </c>
      <c r="C60" s="124">
        <v>0.15955398368717072</v>
      </c>
      <c r="D60" s="613">
        <v>0.15200120255276792</v>
      </c>
    </row>
    <row r="61" spans="1:4" ht="25.5">
      <c r="A61" s="15" t="s">
        <v>867</v>
      </c>
      <c r="B61" s="19" t="s">
        <v>868</v>
      </c>
      <c r="C61" s="124">
        <v>0.15955398368717072</v>
      </c>
      <c r="D61" s="613">
        <v>0.15200120255276792</v>
      </c>
    </row>
    <row r="62" spans="1:4" ht="25.5">
      <c r="A62" s="144" t="s">
        <v>869</v>
      </c>
      <c r="B62" s="115" t="s">
        <v>870</v>
      </c>
      <c r="C62" s="124">
        <v>0.15955398368717072</v>
      </c>
      <c r="D62" s="613">
        <v>0.15200120255276792</v>
      </c>
    </row>
    <row r="63" spans="1:4">
      <c r="A63" s="144">
        <v>26</v>
      </c>
      <c r="B63" s="19" t="s">
        <v>871</v>
      </c>
      <c r="C63" s="124">
        <v>0.03</v>
      </c>
      <c r="D63" s="613">
        <v>0.03</v>
      </c>
    </row>
    <row r="64" spans="1:4">
      <c r="A64" s="144" t="s">
        <v>872</v>
      </c>
      <c r="B64" s="115" t="s">
        <v>873</v>
      </c>
      <c r="C64" s="125">
        <v>0</v>
      </c>
      <c r="D64" s="614">
        <v>0</v>
      </c>
    </row>
    <row r="65" spans="1:4" ht="14.45" customHeight="1">
      <c r="A65" s="144" t="s">
        <v>874</v>
      </c>
      <c r="B65" s="148" t="s">
        <v>875</v>
      </c>
      <c r="C65" s="125">
        <v>0</v>
      </c>
      <c r="D65" s="614">
        <v>0</v>
      </c>
    </row>
    <row r="66" spans="1:4">
      <c r="A66" s="15">
        <v>27</v>
      </c>
      <c r="B66" s="19" t="s">
        <v>876</v>
      </c>
      <c r="C66" s="124">
        <v>0</v>
      </c>
      <c r="D66" s="613">
        <v>0</v>
      </c>
    </row>
    <row r="67" spans="1:4">
      <c r="A67" s="15" t="s">
        <v>877</v>
      </c>
      <c r="B67" s="19" t="s">
        <v>878</v>
      </c>
      <c r="C67" s="126">
        <v>0.03</v>
      </c>
      <c r="D67" s="613">
        <v>0.03</v>
      </c>
    </row>
    <row r="68" spans="1:4">
      <c r="A68" s="421" t="s">
        <v>879</v>
      </c>
      <c r="B68" s="422"/>
      <c r="C68" s="424"/>
      <c r="D68" s="425"/>
    </row>
    <row r="69" spans="1:4">
      <c r="A69" s="143" t="s">
        <v>880</v>
      </c>
      <c r="B69" s="116" t="s">
        <v>881</v>
      </c>
      <c r="C69" s="426" t="s">
        <v>1382</v>
      </c>
      <c r="D69" s="611"/>
    </row>
    <row r="70" spans="1:4" s="112" customFormat="1">
      <c r="A70" s="421" t="s">
        <v>882</v>
      </c>
      <c r="B70" s="422"/>
      <c r="C70" s="424"/>
      <c r="D70" s="425"/>
    </row>
    <row r="71" spans="1:4" s="112" customFormat="1" ht="25.5">
      <c r="A71" s="15">
        <v>28</v>
      </c>
      <c r="B71" s="19" t="s">
        <v>883</v>
      </c>
      <c r="C71" s="419">
        <v>0</v>
      </c>
      <c r="D71" s="419">
        <v>0</v>
      </c>
    </row>
    <row r="72" spans="1:4" s="112" customFormat="1" ht="25.5">
      <c r="A72" s="15">
        <v>29</v>
      </c>
      <c r="B72" s="19" t="s">
        <v>884</v>
      </c>
      <c r="C72" s="426">
        <v>0</v>
      </c>
      <c r="D72" s="419">
        <v>0</v>
      </c>
    </row>
    <row r="73" spans="1:4" s="112" customFormat="1" ht="51">
      <c r="A73" s="15">
        <v>30</v>
      </c>
      <c r="B73" s="19" t="s">
        <v>885</v>
      </c>
      <c r="C73" s="426">
        <v>22530061159.099998</v>
      </c>
      <c r="D73" s="419">
        <v>21998508360.940002</v>
      </c>
    </row>
    <row r="74" spans="1:4" s="112" customFormat="1" ht="51">
      <c r="A74" s="15" t="s">
        <v>886</v>
      </c>
      <c r="B74" s="19" t="s">
        <v>887</v>
      </c>
      <c r="C74" s="426">
        <v>22530061159.099998</v>
      </c>
      <c r="D74" s="419">
        <v>21998508360.940002</v>
      </c>
    </row>
    <row r="75" spans="1:4" s="112" customFormat="1" ht="51">
      <c r="A75" s="15">
        <v>31</v>
      </c>
      <c r="B75" s="19" t="s">
        <v>888</v>
      </c>
      <c r="C75" s="124">
        <v>0.15955398368717072</v>
      </c>
      <c r="D75" s="126">
        <v>0.15200120255276792</v>
      </c>
    </row>
    <row r="76" spans="1:4" s="112" customFormat="1" ht="51">
      <c r="A76" s="15" t="s">
        <v>889</v>
      </c>
      <c r="B76" s="19" t="s">
        <v>890</v>
      </c>
      <c r="C76" s="124">
        <v>0.15955398368717072</v>
      </c>
      <c r="D76" s="126">
        <v>0.15200120255276792</v>
      </c>
    </row>
    <row r="77" spans="1:4">
      <c r="C77" s="128"/>
      <c r="D77" s="129"/>
    </row>
    <row r="78" spans="1:4">
      <c r="C78" s="128"/>
      <c r="D78" s="129"/>
    </row>
  </sheetData>
  <mergeCells count="1">
    <mergeCell ref="C6:D6"/>
  </mergeCells>
  <hyperlinks>
    <hyperlink ref="A1" location="Index!A1" display="&lt;- zurück" xr:uid="{A6D37E5E-E48A-440A-B2E1-2C2378416FF8}"/>
  </hyperlinks>
  <pageMargins left="0.51181102362204722" right="0.51181102362204722" top="0.74803149606299213" bottom="0.74803149606299213" header="0.31496062992125984" footer="0.31496062992125984"/>
  <pageSetup paperSize="9" scale="4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A2E2D-AE80-4CE9-B4D1-E285B7263C6E}">
  <dimension ref="A1:C19"/>
  <sheetViews>
    <sheetView showGridLines="0" workbookViewId="0">
      <selection activeCell="E57" sqref="E57"/>
    </sheetView>
  </sheetViews>
  <sheetFormatPr baseColWidth="10" defaultColWidth="9.140625" defaultRowHeight="12.75"/>
  <cols>
    <col min="1" max="1" width="9.140625" style="130"/>
    <col min="2" max="2" width="101.7109375" style="130" customWidth="1"/>
    <col min="3" max="3" width="21.42578125" style="130" customWidth="1"/>
    <col min="4" max="16384" width="9.140625" style="130"/>
  </cols>
  <sheetData>
    <row r="1" spans="1:3">
      <c r="A1" s="21" t="s">
        <v>124</v>
      </c>
    </row>
    <row r="3" spans="1:3" ht="24" customHeight="1">
      <c r="A3" s="131" t="s">
        <v>891</v>
      </c>
      <c r="B3" s="132"/>
      <c r="C3" s="132"/>
    </row>
    <row r="4" spans="1:3" ht="17.45" customHeight="1">
      <c r="A4" s="132"/>
      <c r="B4" s="132"/>
      <c r="C4" s="132"/>
    </row>
    <row r="5" spans="1:3" ht="16.899999999999999" customHeight="1">
      <c r="A5" s="133"/>
      <c r="B5" s="133"/>
      <c r="C5" s="26" t="s">
        <v>126</v>
      </c>
    </row>
    <row r="6" spans="1:3" ht="16.899999999999999" customHeight="1">
      <c r="A6" s="133"/>
      <c r="B6" s="133"/>
      <c r="C6" s="153" t="s">
        <v>129</v>
      </c>
    </row>
    <row r="7" spans="1:3" ht="43.15" customHeight="1">
      <c r="A7" s="154"/>
      <c r="B7" s="154"/>
      <c r="C7" s="134" t="s">
        <v>799</v>
      </c>
    </row>
    <row r="8" spans="1:3" ht="25.5">
      <c r="A8" s="256" t="s">
        <v>892</v>
      </c>
      <c r="B8" s="135" t="s">
        <v>893</v>
      </c>
      <c r="C8" s="429">
        <v>21369586024.91</v>
      </c>
    </row>
    <row r="9" spans="1:3">
      <c r="A9" s="257" t="s">
        <v>894</v>
      </c>
      <c r="B9" s="155" t="s">
        <v>895</v>
      </c>
      <c r="C9" s="429">
        <v>0</v>
      </c>
    </row>
    <row r="10" spans="1:3">
      <c r="A10" s="257" t="s">
        <v>896</v>
      </c>
      <c r="B10" s="155" t="s">
        <v>897</v>
      </c>
      <c r="C10" s="429">
        <v>21369586024.91</v>
      </c>
    </row>
    <row r="11" spans="1:3">
      <c r="A11" s="257" t="s">
        <v>898</v>
      </c>
      <c r="B11" s="156" t="s">
        <v>899</v>
      </c>
      <c r="C11" s="429">
        <v>62783560.329999998</v>
      </c>
    </row>
    <row r="12" spans="1:3">
      <c r="A12" s="257" t="s">
        <v>900</v>
      </c>
      <c r="B12" s="156" t="s">
        <v>901</v>
      </c>
      <c r="C12" s="429">
        <v>3826679542.73</v>
      </c>
    </row>
    <row r="13" spans="1:3" ht="25.5">
      <c r="A13" s="257" t="s">
        <v>902</v>
      </c>
      <c r="B13" s="156" t="s">
        <v>903</v>
      </c>
      <c r="C13" s="429">
        <v>149659511.31</v>
      </c>
    </row>
    <row r="14" spans="1:3">
      <c r="A14" s="257" t="s">
        <v>904</v>
      </c>
      <c r="B14" s="156" t="s">
        <v>905</v>
      </c>
      <c r="C14" s="429">
        <v>245206389.44999999</v>
      </c>
    </row>
    <row r="15" spans="1:3">
      <c r="A15" s="257" t="s">
        <v>906</v>
      </c>
      <c r="B15" s="156" t="s">
        <v>907</v>
      </c>
      <c r="C15" s="429">
        <v>6099640091.5600004</v>
      </c>
    </row>
    <row r="16" spans="1:3">
      <c r="A16" s="257" t="s">
        <v>908</v>
      </c>
      <c r="B16" s="156" t="s">
        <v>909</v>
      </c>
      <c r="C16" s="429">
        <v>2301009004.0700002</v>
      </c>
    </row>
    <row r="17" spans="1:3">
      <c r="A17" s="257" t="s">
        <v>910</v>
      </c>
      <c r="B17" s="157" t="s">
        <v>911</v>
      </c>
      <c r="C17" s="429">
        <v>6291105957.0600004</v>
      </c>
    </row>
    <row r="18" spans="1:3">
      <c r="A18" s="257" t="s">
        <v>912</v>
      </c>
      <c r="B18" s="156" t="s">
        <v>913</v>
      </c>
      <c r="C18" s="429">
        <v>356606702.68000001</v>
      </c>
    </row>
    <row r="19" spans="1:3" ht="25.5">
      <c r="A19" s="257" t="s">
        <v>914</v>
      </c>
      <c r="B19" s="156" t="s">
        <v>915</v>
      </c>
      <c r="C19" s="429">
        <v>2036895265.72</v>
      </c>
    </row>
  </sheetData>
  <hyperlinks>
    <hyperlink ref="A1" location="Index!A1" display="&lt;- zurück" xr:uid="{AA4443F5-4315-4422-9BD2-4A16AD44933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9"/>
  <sheetViews>
    <sheetView showGridLines="0" zoomScaleNormal="100" workbookViewId="0">
      <selection activeCell="A3" sqref="A3"/>
    </sheetView>
  </sheetViews>
  <sheetFormatPr baseColWidth="10" defaultColWidth="8.85546875" defaultRowHeight="12.75"/>
  <cols>
    <col min="1" max="1" width="10.85546875" style="97" customWidth="1"/>
    <col min="2" max="2" width="65.7109375" style="97" customWidth="1"/>
    <col min="3" max="10" width="21.85546875" style="97" customWidth="1"/>
    <col min="11" max="16384" width="8.85546875" style="97"/>
  </cols>
  <sheetData>
    <row r="1" spans="1:11">
      <c r="A1" s="21" t="s">
        <v>124</v>
      </c>
    </row>
    <row r="3" spans="1:11" ht="24" customHeight="1">
      <c r="A3" s="61" t="s">
        <v>916</v>
      </c>
      <c r="B3" s="31"/>
      <c r="C3" s="158"/>
      <c r="D3" s="158"/>
      <c r="E3" s="158"/>
      <c r="F3" s="158"/>
      <c r="G3" s="158"/>
      <c r="H3" s="158"/>
      <c r="I3" s="158"/>
      <c r="J3" s="158"/>
    </row>
    <row r="4" spans="1:11" ht="19.149999999999999" customHeight="1">
      <c r="A4" s="159"/>
      <c r="B4" s="158"/>
      <c r="C4" s="158"/>
      <c r="D4" s="158"/>
      <c r="E4" s="158"/>
      <c r="F4" s="158"/>
      <c r="G4" s="158"/>
      <c r="H4" s="158"/>
      <c r="I4" s="158"/>
      <c r="J4" s="158"/>
    </row>
    <row r="5" spans="1:11" ht="19.899999999999999" customHeight="1">
      <c r="A5" s="158"/>
      <c r="B5" s="385" t="s">
        <v>917</v>
      </c>
      <c r="C5" s="158"/>
    </row>
    <row r="6" spans="1:11" ht="19.899999999999999" customHeight="1">
      <c r="A6" s="158"/>
      <c r="B6" s="384"/>
      <c r="C6" s="158"/>
      <c r="I6" s="26" t="s">
        <v>275</v>
      </c>
    </row>
    <row r="7" spans="1:11" ht="19.899999999999999" customHeight="1">
      <c r="A7" s="158"/>
      <c r="B7" s="160"/>
      <c r="C7" s="162" t="s">
        <v>129</v>
      </c>
      <c r="D7" s="364" t="s">
        <v>130</v>
      </c>
      <c r="E7" s="364" t="s">
        <v>131</v>
      </c>
      <c r="F7" s="364" t="s">
        <v>203</v>
      </c>
      <c r="G7" s="364" t="s">
        <v>204</v>
      </c>
      <c r="H7" s="364" t="s">
        <v>361</v>
      </c>
      <c r="I7" s="364" t="s">
        <v>363</v>
      </c>
      <c r="J7" s="36" t="s">
        <v>367</v>
      </c>
      <c r="K7" s="431"/>
    </row>
    <row r="8" spans="1:11" s="161" customFormat="1" ht="19.149999999999999" customHeight="1">
      <c r="C8" s="639" t="s">
        <v>918</v>
      </c>
      <c r="D8" s="639"/>
      <c r="E8" s="639"/>
      <c r="F8" s="639"/>
      <c r="G8" s="639" t="s">
        <v>919</v>
      </c>
      <c r="H8" s="639"/>
      <c r="I8" s="639"/>
      <c r="J8" s="639"/>
      <c r="K8" s="430"/>
    </row>
    <row r="9" spans="1:11" ht="19.899999999999999" customHeight="1">
      <c r="A9" s="162" t="s">
        <v>297</v>
      </c>
      <c r="B9" s="175" t="s">
        <v>920</v>
      </c>
      <c r="C9" s="383">
        <f>'Ref Date'!C2</f>
        <v>45838</v>
      </c>
      <c r="D9" s="383">
        <f>EOMONTH(C9,-3)</f>
        <v>45747</v>
      </c>
      <c r="E9" s="383">
        <f>EOMONTH(C9,-6)</f>
        <v>45657</v>
      </c>
      <c r="F9" s="383">
        <f>EOMONTH(C9,-9)</f>
        <v>45565</v>
      </c>
      <c r="G9" s="383">
        <f>C9</f>
        <v>45838</v>
      </c>
      <c r="H9" s="383">
        <f>D9</f>
        <v>45747</v>
      </c>
      <c r="I9" s="383">
        <f>E9</f>
        <v>45657</v>
      </c>
      <c r="J9" s="383">
        <f>F9</f>
        <v>45565</v>
      </c>
      <c r="K9" s="431"/>
    </row>
    <row r="10" spans="1:11" ht="25.5">
      <c r="A10" s="312" t="s">
        <v>299</v>
      </c>
      <c r="B10" s="175" t="s">
        <v>921</v>
      </c>
      <c r="C10" s="382">
        <v>12</v>
      </c>
      <c r="D10" s="382">
        <v>12</v>
      </c>
      <c r="E10" s="382">
        <v>12</v>
      </c>
      <c r="F10" s="382">
        <v>12</v>
      </c>
      <c r="G10" s="382">
        <v>12</v>
      </c>
      <c r="H10" s="382">
        <v>12</v>
      </c>
      <c r="I10" s="382">
        <v>12</v>
      </c>
      <c r="J10" s="382">
        <v>12</v>
      </c>
      <c r="K10" s="431"/>
    </row>
    <row r="11" spans="1:11" ht="19.899999999999999" customHeight="1">
      <c r="A11" s="378" t="s">
        <v>922</v>
      </c>
      <c r="B11" s="377"/>
      <c r="C11" s="381"/>
      <c r="D11" s="381"/>
      <c r="E11" s="381"/>
      <c r="F11" s="381"/>
      <c r="G11" s="381"/>
      <c r="H11" s="381"/>
      <c r="I11" s="381"/>
      <c r="J11" s="380"/>
      <c r="K11" s="431"/>
    </row>
    <row r="12" spans="1:11" ht="19.149999999999999" customHeight="1">
      <c r="A12" s="162" t="s">
        <v>132</v>
      </c>
      <c r="B12" s="175" t="s">
        <v>923</v>
      </c>
      <c r="C12" s="432"/>
      <c r="D12" s="433"/>
      <c r="E12" s="433"/>
      <c r="F12" s="434"/>
      <c r="G12" s="392">
        <v>4202794146.1799998</v>
      </c>
      <c r="H12" s="392">
        <v>3980789911.9699998</v>
      </c>
      <c r="I12" s="392">
        <v>3743133305.6799998</v>
      </c>
      <c r="J12" s="392">
        <v>3608414960.23</v>
      </c>
      <c r="K12" s="431"/>
    </row>
    <row r="13" spans="1:11" ht="19.899999999999999" customHeight="1">
      <c r="A13" s="378" t="s">
        <v>924</v>
      </c>
      <c r="B13" s="377"/>
      <c r="C13" s="435"/>
      <c r="D13" s="435"/>
      <c r="E13" s="435"/>
      <c r="F13" s="435"/>
      <c r="G13" s="435"/>
      <c r="H13" s="435"/>
      <c r="I13" s="435"/>
      <c r="J13" s="435"/>
      <c r="K13" s="431"/>
    </row>
    <row r="14" spans="1:11" ht="19.899999999999999" customHeight="1">
      <c r="A14" s="162" t="s">
        <v>134</v>
      </c>
      <c r="B14" s="175" t="s">
        <v>925</v>
      </c>
      <c r="C14" s="392">
        <v>11740054409.469999</v>
      </c>
      <c r="D14" s="392">
        <v>11558588587.15</v>
      </c>
      <c r="E14" s="392">
        <v>11352444399.860001</v>
      </c>
      <c r="F14" s="392">
        <v>11149014109.32</v>
      </c>
      <c r="G14" s="392">
        <v>861069647.49000001</v>
      </c>
      <c r="H14" s="392">
        <v>847657348.89999998</v>
      </c>
      <c r="I14" s="392">
        <v>831615483.54999995</v>
      </c>
      <c r="J14" s="392">
        <v>814728001.51999998</v>
      </c>
      <c r="K14" s="431"/>
    </row>
    <row r="15" spans="1:11" ht="19.899999999999999" customHeight="1">
      <c r="A15" s="162" t="s">
        <v>136</v>
      </c>
      <c r="B15" s="379" t="s">
        <v>926</v>
      </c>
      <c r="C15" s="392">
        <v>7688273496.1599998</v>
      </c>
      <c r="D15" s="392">
        <v>7553717081.1099997</v>
      </c>
      <c r="E15" s="392">
        <v>7404695589.04</v>
      </c>
      <c r="F15" s="392">
        <v>7262964135.9399996</v>
      </c>
      <c r="G15" s="392">
        <v>384413674.81</v>
      </c>
      <c r="H15" s="392">
        <v>377685854.06</v>
      </c>
      <c r="I15" s="392">
        <v>370234779.44999999</v>
      </c>
      <c r="J15" s="392">
        <v>363148206.80000001</v>
      </c>
      <c r="K15" s="431"/>
    </row>
    <row r="16" spans="1:11" ht="19.899999999999999" customHeight="1">
      <c r="A16" s="162" t="s">
        <v>138</v>
      </c>
      <c r="B16" s="379" t="s">
        <v>927</v>
      </c>
      <c r="C16" s="392">
        <v>4046321989.8299999</v>
      </c>
      <c r="D16" s="392">
        <v>3988006587.98</v>
      </c>
      <c r="E16" s="392">
        <v>3917107267.9000001</v>
      </c>
      <c r="F16" s="392">
        <v>3836049879.0300002</v>
      </c>
      <c r="G16" s="392">
        <v>476655972.68000001</v>
      </c>
      <c r="H16" s="392">
        <v>469971494.85000002</v>
      </c>
      <c r="I16" s="392">
        <v>461380704.10000002</v>
      </c>
      <c r="J16" s="392">
        <v>451579794.72000003</v>
      </c>
      <c r="K16" s="431"/>
    </row>
    <row r="17" spans="1:11" ht="19.899999999999999" customHeight="1">
      <c r="A17" s="162" t="s">
        <v>142</v>
      </c>
      <c r="B17" s="175" t="s">
        <v>928</v>
      </c>
      <c r="C17" s="392">
        <v>2529773581.52</v>
      </c>
      <c r="D17" s="392">
        <v>2510539318.4299998</v>
      </c>
      <c r="E17" s="392">
        <v>2502455497.5999999</v>
      </c>
      <c r="F17" s="392">
        <v>2539140980.3299999</v>
      </c>
      <c r="G17" s="392">
        <v>1000962734.75</v>
      </c>
      <c r="H17" s="392">
        <v>983567465.05999994</v>
      </c>
      <c r="I17" s="392">
        <v>979203560.44000006</v>
      </c>
      <c r="J17" s="392">
        <v>992569991.26999998</v>
      </c>
      <c r="K17" s="431"/>
    </row>
    <row r="18" spans="1:11" ht="40.15" customHeight="1">
      <c r="A18" s="162" t="s">
        <v>144</v>
      </c>
      <c r="B18" s="379" t="s">
        <v>929</v>
      </c>
      <c r="C18" s="392">
        <v>289066222.81999999</v>
      </c>
      <c r="D18" s="392">
        <v>289677004.25</v>
      </c>
      <c r="E18" s="392">
        <v>295170089</v>
      </c>
      <c r="F18" s="392">
        <v>312075617.06</v>
      </c>
      <c r="G18" s="392">
        <v>67900600.450000003</v>
      </c>
      <c r="H18" s="392">
        <v>68001411.159999996</v>
      </c>
      <c r="I18" s="392">
        <v>69406987.129999995</v>
      </c>
      <c r="J18" s="392">
        <v>73720897.430000007</v>
      </c>
      <c r="K18" s="431"/>
    </row>
    <row r="19" spans="1:11" ht="19.899999999999999" customHeight="1">
      <c r="A19" s="162" t="s">
        <v>146</v>
      </c>
      <c r="B19" s="379" t="s">
        <v>930</v>
      </c>
      <c r="C19" s="392">
        <v>2225301070.23</v>
      </c>
      <c r="D19" s="392">
        <v>2204962613.1500001</v>
      </c>
      <c r="E19" s="392">
        <v>2192520581.5900002</v>
      </c>
      <c r="F19" s="392">
        <v>2212430421.98</v>
      </c>
      <c r="G19" s="392">
        <v>917655845.83000004</v>
      </c>
      <c r="H19" s="392">
        <v>899666352.88</v>
      </c>
      <c r="I19" s="392">
        <v>895031746.29999995</v>
      </c>
      <c r="J19" s="392">
        <v>904214152.53999996</v>
      </c>
      <c r="K19" s="431"/>
    </row>
    <row r="20" spans="1:11" ht="19.899999999999999" customHeight="1">
      <c r="A20" s="162" t="s">
        <v>147</v>
      </c>
      <c r="B20" s="379" t="s">
        <v>931</v>
      </c>
      <c r="C20" s="392">
        <v>15406288.48</v>
      </c>
      <c r="D20" s="392">
        <v>15899701.029999999</v>
      </c>
      <c r="E20" s="392">
        <v>14764827.01</v>
      </c>
      <c r="F20" s="392">
        <v>14634941.300000001</v>
      </c>
      <c r="G20" s="392">
        <v>15406288.48</v>
      </c>
      <c r="H20" s="392">
        <v>15899701.029999999</v>
      </c>
      <c r="I20" s="392">
        <v>14764827.01</v>
      </c>
      <c r="J20" s="392">
        <v>14634941.300000001</v>
      </c>
      <c r="K20" s="431"/>
    </row>
    <row r="21" spans="1:11" ht="19.899999999999999" customHeight="1">
      <c r="A21" s="162" t="s">
        <v>151</v>
      </c>
      <c r="B21" s="379" t="s">
        <v>932</v>
      </c>
      <c r="C21" s="436"/>
      <c r="D21" s="437"/>
      <c r="E21" s="437"/>
      <c r="F21" s="437"/>
      <c r="G21" s="392">
        <v>0</v>
      </c>
      <c r="H21" s="392">
        <v>0</v>
      </c>
      <c r="I21" s="392">
        <v>0</v>
      </c>
      <c r="J21" s="392">
        <v>0</v>
      </c>
      <c r="K21" s="431"/>
    </row>
    <row r="22" spans="1:11" ht="19.899999999999999" customHeight="1">
      <c r="A22" s="162" t="s">
        <v>153</v>
      </c>
      <c r="B22" s="175" t="s">
        <v>933</v>
      </c>
      <c r="C22" s="392">
        <v>1923667572.8800001</v>
      </c>
      <c r="D22" s="392">
        <v>1946383647.01</v>
      </c>
      <c r="E22" s="392">
        <v>1982555027.6500001</v>
      </c>
      <c r="F22" s="392">
        <v>1993080447.6400001</v>
      </c>
      <c r="G22" s="392">
        <v>357259624.69</v>
      </c>
      <c r="H22" s="392">
        <v>363164383.30000001</v>
      </c>
      <c r="I22" s="392">
        <v>371593804.75999999</v>
      </c>
      <c r="J22" s="392">
        <v>378646934.82999998</v>
      </c>
      <c r="K22" s="431"/>
    </row>
    <row r="23" spans="1:11" ht="25.5">
      <c r="A23" s="162" t="s">
        <v>161</v>
      </c>
      <c r="B23" s="379" t="s">
        <v>934</v>
      </c>
      <c r="C23" s="392">
        <v>173238065.71000001</v>
      </c>
      <c r="D23" s="392">
        <v>177985934.68000001</v>
      </c>
      <c r="E23" s="392">
        <v>184527249.19999999</v>
      </c>
      <c r="F23" s="392">
        <v>193095319.94</v>
      </c>
      <c r="G23" s="392">
        <v>173238065.71000001</v>
      </c>
      <c r="H23" s="392">
        <v>177985934.68000001</v>
      </c>
      <c r="I23" s="392">
        <v>184527249.19999999</v>
      </c>
      <c r="J23" s="392">
        <v>193095319.94</v>
      </c>
      <c r="K23" s="431"/>
    </row>
    <row r="24" spans="1:11" ht="25.5">
      <c r="A24" s="162" t="s">
        <v>163</v>
      </c>
      <c r="B24" s="379" t="s">
        <v>935</v>
      </c>
      <c r="C24" s="392">
        <v>0</v>
      </c>
      <c r="D24" s="392">
        <v>0</v>
      </c>
      <c r="E24" s="392">
        <v>0</v>
      </c>
      <c r="F24" s="392">
        <v>0</v>
      </c>
      <c r="G24" s="392">
        <v>0</v>
      </c>
      <c r="H24" s="392">
        <v>0</v>
      </c>
      <c r="I24" s="392">
        <v>0</v>
      </c>
      <c r="J24" s="392">
        <v>0</v>
      </c>
      <c r="K24" s="431"/>
    </row>
    <row r="25" spans="1:11" ht="19.899999999999999" customHeight="1">
      <c r="A25" s="162" t="s">
        <v>164</v>
      </c>
      <c r="B25" s="379" t="s">
        <v>936</v>
      </c>
      <c r="C25" s="392">
        <v>1750429507.1800001</v>
      </c>
      <c r="D25" s="392">
        <v>1768397712.3299999</v>
      </c>
      <c r="E25" s="392">
        <v>1798027778.45</v>
      </c>
      <c r="F25" s="392">
        <v>1799985127.7</v>
      </c>
      <c r="G25" s="392">
        <v>184021558.97999999</v>
      </c>
      <c r="H25" s="392">
        <v>185178448.62</v>
      </c>
      <c r="I25" s="392">
        <v>187066555.56</v>
      </c>
      <c r="J25" s="392">
        <v>185551614.88999999</v>
      </c>
      <c r="K25" s="431"/>
    </row>
    <row r="26" spans="1:11" ht="19.899999999999999" customHeight="1">
      <c r="A26" s="162" t="s">
        <v>165</v>
      </c>
      <c r="B26" s="175" t="s">
        <v>937</v>
      </c>
      <c r="C26" s="392">
        <v>32291336.600000001</v>
      </c>
      <c r="D26" s="392">
        <v>28388889.829999998</v>
      </c>
      <c r="E26" s="392">
        <v>24452966.149999999</v>
      </c>
      <c r="F26" s="392">
        <v>20828471.210000001</v>
      </c>
      <c r="G26" s="392">
        <v>12170176.73</v>
      </c>
      <c r="H26" s="392">
        <v>8780338.6999999993</v>
      </c>
      <c r="I26" s="392">
        <v>5345333.58</v>
      </c>
      <c r="J26" s="392">
        <v>2163236.87</v>
      </c>
      <c r="K26" s="431"/>
    </row>
    <row r="27" spans="1:11" ht="19.899999999999999" customHeight="1">
      <c r="A27" s="162" t="s">
        <v>166</v>
      </c>
      <c r="B27" s="175" t="s">
        <v>938</v>
      </c>
      <c r="C27" s="392">
        <v>1294710227.29</v>
      </c>
      <c r="D27" s="392">
        <v>1279695489.9400001</v>
      </c>
      <c r="E27" s="392">
        <v>1260924040.5799999</v>
      </c>
      <c r="F27" s="392">
        <v>1247164805.8699999</v>
      </c>
      <c r="G27" s="392">
        <v>44662511</v>
      </c>
      <c r="H27" s="392">
        <v>44285351.289999999</v>
      </c>
      <c r="I27" s="392">
        <v>43846096.159999996</v>
      </c>
      <c r="J27" s="392">
        <v>43512487.130000003</v>
      </c>
      <c r="K27" s="431"/>
    </row>
    <row r="28" spans="1:11" ht="19.899999999999999" customHeight="1">
      <c r="A28" s="162" t="s">
        <v>168</v>
      </c>
      <c r="B28" s="175" t="s">
        <v>939</v>
      </c>
      <c r="C28" s="432"/>
      <c r="D28" s="433"/>
      <c r="E28" s="433"/>
      <c r="F28" s="434"/>
      <c r="G28" s="392">
        <v>2276124694.6700001</v>
      </c>
      <c r="H28" s="392">
        <v>2247454887.25</v>
      </c>
      <c r="I28" s="392">
        <v>2231604278.5</v>
      </c>
      <c r="J28" s="392">
        <v>2231620651.6100001</v>
      </c>
      <c r="K28" s="431"/>
    </row>
    <row r="29" spans="1:11" ht="19.899999999999999" customHeight="1">
      <c r="A29" s="378" t="s">
        <v>940</v>
      </c>
      <c r="B29" s="377"/>
      <c r="C29" s="435"/>
      <c r="D29" s="435"/>
      <c r="E29" s="435"/>
      <c r="F29" s="435"/>
      <c r="G29" s="435"/>
      <c r="H29" s="435"/>
      <c r="I29" s="435"/>
      <c r="J29" s="435"/>
      <c r="K29" s="431"/>
    </row>
    <row r="30" spans="1:11" ht="19.899999999999999" customHeight="1">
      <c r="A30" s="162" t="s">
        <v>170</v>
      </c>
      <c r="B30" s="175" t="s">
        <v>941</v>
      </c>
      <c r="C30" s="392">
        <v>0</v>
      </c>
      <c r="D30" s="392">
        <v>0</v>
      </c>
      <c r="E30" s="392">
        <v>0</v>
      </c>
      <c r="F30" s="392">
        <v>0</v>
      </c>
      <c r="G30" s="392">
        <v>0</v>
      </c>
      <c r="H30" s="392">
        <v>0</v>
      </c>
      <c r="I30" s="392">
        <v>0</v>
      </c>
      <c r="J30" s="392">
        <v>0</v>
      </c>
      <c r="K30" s="431"/>
    </row>
    <row r="31" spans="1:11" ht="19.899999999999999" customHeight="1">
      <c r="A31" s="162" t="s">
        <v>172</v>
      </c>
      <c r="B31" s="175" t="s">
        <v>942</v>
      </c>
      <c r="C31" s="392">
        <v>335638277.13</v>
      </c>
      <c r="D31" s="392">
        <v>338863025.73000002</v>
      </c>
      <c r="E31" s="392">
        <v>364707404.50999999</v>
      </c>
      <c r="F31" s="392">
        <v>307589310.63999999</v>
      </c>
      <c r="G31" s="392">
        <v>272997537.16000003</v>
      </c>
      <c r="H31" s="392">
        <v>280434946.80000001</v>
      </c>
      <c r="I31" s="392">
        <v>301695311.63</v>
      </c>
      <c r="J31" s="392">
        <v>242506666.61000001</v>
      </c>
      <c r="K31" s="431"/>
    </row>
    <row r="32" spans="1:11" ht="19.899999999999999" customHeight="1">
      <c r="A32" s="162" t="s">
        <v>174</v>
      </c>
      <c r="B32" s="175" t="s">
        <v>943</v>
      </c>
      <c r="C32" s="392">
        <v>185662938.09</v>
      </c>
      <c r="D32" s="392">
        <v>195540450.97</v>
      </c>
      <c r="E32" s="392">
        <v>209357055.03</v>
      </c>
      <c r="F32" s="392">
        <v>228583731.15000001</v>
      </c>
      <c r="G32" s="392">
        <v>171988361.66</v>
      </c>
      <c r="H32" s="392">
        <v>179387158.30000001</v>
      </c>
      <c r="I32" s="392">
        <v>188058804.63</v>
      </c>
      <c r="J32" s="392">
        <v>200127811.99000001</v>
      </c>
      <c r="K32" s="431"/>
    </row>
    <row r="33" spans="1:11" ht="60" customHeight="1">
      <c r="A33" s="162" t="s">
        <v>944</v>
      </c>
      <c r="B33" s="175" t="s">
        <v>945</v>
      </c>
      <c r="C33" s="432"/>
      <c r="D33" s="433"/>
      <c r="E33" s="433"/>
      <c r="F33" s="434"/>
      <c r="G33" s="392">
        <v>0</v>
      </c>
      <c r="H33" s="392">
        <v>0</v>
      </c>
      <c r="I33" s="392">
        <v>0</v>
      </c>
      <c r="J33" s="392">
        <v>0</v>
      </c>
      <c r="K33" s="431"/>
    </row>
    <row r="34" spans="1:11" ht="25.5">
      <c r="A34" s="162" t="s">
        <v>946</v>
      </c>
      <c r="B34" s="175" t="s">
        <v>947</v>
      </c>
      <c r="C34" s="432"/>
      <c r="D34" s="433"/>
      <c r="E34" s="433"/>
      <c r="F34" s="434"/>
      <c r="G34" s="392">
        <v>0</v>
      </c>
      <c r="H34" s="392">
        <v>0</v>
      </c>
      <c r="I34" s="392">
        <v>0</v>
      </c>
      <c r="J34" s="392">
        <v>0</v>
      </c>
      <c r="K34" s="431"/>
    </row>
    <row r="35" spans="1:11" ht="19.899999999999999" customHeight="1">
      <c r="A35" s="162" t="s">
        <v>178</v>
      </c>
      <c r="B35" s="175" t="s">
        <v>948</v>
      </c>
      <c r="C35" s="392">
        <v>521301215.22000003</v>
      </c>
      <c r="D35" s="392">
        <v>534403476.69</v>
      </c>
      <c r="E35" s="392">
        <v>574064459.52999997</v>
      </c>
      <c r="F35" s="392">
        <v>536173041.79000002</v>
      </c>
      <c r="G35" s="392">
        <v>444985898.81999999</v>
      </c>
      <c r="H35" s="392">
        <v>459822105.10000002</v>
      </c>
      <c r="I35" s="392">
        <v>489754116.25999999</v>
      </c>
      <c r="J35" s="392">
        <v>442634478.60000002</v>
      </c>
      <c r="K35" s="431"/>
    </row>
    <row r="36" spans="1:11" ht="19.899999999999999" customHeight="1">
      <c r="A36" s="162" t="s">
        <v>373</v>
      </c>
      <c r="B36" s="379" t="s">
        <v>949</v>
      </c>
      <c r="C36" s="392">
        <v>0</v>
      </c>
      <c r="D36" s="392">
        <v>0</v>
      </c>
      <c r="E36" s="392">
        <v>0</v>
      </c>
      <c r="F36" s="392">
        <v>0</v>
      </c>
      <c r="G36" s="392">
        <v>0</v>
      </c>
      <c r="H36" s="392">
        <v>0</v>
      </c>
      <c r="I36" s="392">
        <v>0</v>
      </c>
      <c r="J36" s="392">
        <v>0</v>
      </c>
      <c r="K36" s="431"/>
    </row>
    <row r="37" spans="1:11" ht="19.899999999999999" customHeight="1">
      <c r="A37" s="162" t="s">
        <v>375</v>
      </c>
      <c r="B37" s="379" t="s">
        <v>950</v>
      </c>
      <c r="C37" s="392">
        <v>0</v>
      </c>
      <c r="D37" s="392">
        <v>0</v>
      </c>
      <c r="E37" s="392">
        <v>0</v>
      </c>
      <c r="F37" s="392">
        <v>0</v>
      </c>
      <c r="G37" s="392">
        <v>0</v>
      </c>
      <c r="H37" s="392">
        <v>0</v>
      </c>
      <c r="I37" s="392">
        <v>0</v>
      </c>
      <c r="J37" s="392">
        <v>0</v>
      </c>
      <c r="K37" s="431"/>
    </row>
    <row r="38" spans="1:11" ht="19.899999999999999" customHeight="1">
      <c r="A38" s="162" t="s">
        <v>377</v>
      </c>
      <c r="B38" s="379" t="s">
        <v>951</v>
      </c>
      <c r="C38" s="392">
        <v>521301215.22000003</v>
      </c>
      <c r="D38" s="392">
        <v>534403476.69</v>
      </c>
      <c r="E38" s="392">
        <v>574064459.52999997</v>
      </c>
      <c r="F38" s="392">
        <v>536173041.79000002</v>
      </c>
      <c r="G38" s="392">
        <v>444985898.81999999</v>
      </c>
      <c r="H38" s="392">
        <v>459822105.10000002</v>
      </c>
      <c r="I38" s="392">
        <v>489754116.25999999</v>
      </c>
      <c r="J38" s="392">
        <v>442634478.60000002</v>
      </c>
      <c r="K38" s="431"/>
    </row>
    <row r="39" spans="1:11" ht="19.899999999999999" customHeight="1">
      <c r="A39" s="378" t="s">
        <v>952</v>
      </c>
      <c r="B39" s="377"/>
      <c r="C39" s="438"/>
      <c r="D39" s="438"/>
      <c r="E39" s="438"/>
      <c r="F39" s="438"/>
      <c r="G39" s="439" t="s">
        <v>952</v>
      </c>
      <c r="H39" s="439"/>
      <c r="I39" s="439"/>
      <c r="J39" s="376"/>
      <c r="K39" s="431"/>
    </row>
    <row r="40" spans="1:11" ht="19.899999999999999" customHeight="1">
      <c r="A40" s="162" t="s">
        <v>953</v>
      </c>
      <c r="B40" s="175" t="s">
        <v>954</v>
      </c>
      <c r="C40" s="432"/>
      <c r="D40" s="433"/>
      <c r="E40" s="433"/>
      <c r="F40" s="434"/>
      <c r="G40" s="392">
        <v>4202794146.1799998</v>
      </c>
      <c r="H40" s="392">
        <v>3980789911.9699998</v>
      </c>
      <c r="I40" s="392">
        <v>3743133305.6799998</v>
      </c>
      <c r="J40" s="375">
        <v>3608414960.23</v>
      </c>
      <c r="K40" s="431"/>
    </row>
    <row r="41" spans="1:11" ht="19.899999999999999" customHeight="1">
      <c r="A41" s="162" t="s">
        <v>184</v>
      </c>
      <c r="B41" s="175" t="s">
        <v>955</v>
      </c>
      <c r="C41" s="432"/>
      <c r="D41" s="433"/>
      <c r="E41" s="433"/>
      <c r="F41" s="434"/>
      <c r="G41" s="392">
        <v>1837747455.9400001</v>
      </c>
      <c r="H41" s="392">
        <v>1794241442.24</v>
      </c>
      <c r="I41" s="392">
        <v>1748458822.3299999</v>
      </c>
      <c r="J41" s="375">
        <v>1788986173.01</v>
      </c>
      <c r="K41" s="431"/>
    </row>
    <row r="42" spans="1:11" ht="19.899999999999999" customHeight="1">
      <c r="A42" s="162" t="s">
        <v>383</v>
      </c>
      <c r="B42" s="175" t="s">
        <v>956</v>
      </c>
      <c r="C42" s="374"/>
      <c r="D42" s="373"/>
      <c r="E42" s="373"/>
      <c r="F42" s="372"/>
      <c r="G42" s="371">
        <v>2.4308999999999998</v>
      </c>
      <c r="H42" s="371">
        <v>2.3668999999999998</v>
      </c>
      <c r="I42" s="371">
        <v>2.2923</v>
      </c>
      <c r="J42" s="371">
        <v>2.0286</v>
      </c>
      <c r="K42" s="431"/>
    </row>
    <row r="45" spans="1:11">
      <c r="A45" s="519" t="s">
        <v>957</v>
      </c>
      <c r="B45" s="388"/>
      <c r="C45" s="388"/>
      <c r="D45" s="388"/>
      <c r="E45" s="388"/>
      <c r="F45" s="388"/>
      <c r="G45" s="388"/>
      <c r="H45" s="388"/>
      <c r="I45" s="388"/>
      <c r="J45" s="388"/>
    </row>
    <row r="46" spans="1:11">
      <c r="A46" s="519"/>
      <c r="B46" s="388"/>
      <c r="C46" s="388"/>
      <c r="D46" s="388"/>
      <c r="E46" s="388"/>
      <c r="F46" s="388"/>
      <c r="G46" s="388"/>
      <c r="H46" s="388"/>
      <c r="I46" s="388"/>
      <c r="J46" s="388"/>
    </row>
    <row r="47" spans="1:11">
      <c r="A47" s="519" t="s">
        <v>958</v>
      </c>
      <c r="B47" s="388"/>
      <c r="C47" s="388"/>
      <c r="D47" s="388"/>
      <c r="E47" s="388"/>
      <c r="F47" s="388"/>
      <c r="G47" s="388"/>
      <c r="H47" s="388"/>
      <c r="I47" s="388"/>
      <c r="J47" s="388"/>
    </row>
    <row r="48" spans="1:11">
      <c r="A48" s="519"/>
      <c r="B48" s="388"/>
      <c r="C48" s="388"/>
      <c r="D48" s="388"/>
      <c r="E48" s="388"/>
      <c r="F48" s="388"/>
      <c r="G48" s="388"/>
      <c r="H48" s="388"/>
      <c r="I48" s="388"/>
      <c r="J48" s="388"/>
    </row>
    <row r="49" spans="1:10">
      <c r="A49" s="519" t="s">
        <v>959</v>
      </c>
      <c r="B49" s="388"/>
      <c r="C49" s="388"/>
      <c r="D49" s="388"/>
      <c r="E49" s="388"/>
      <c r="F49" s="388"/>
      <c r="G49" s="388"/>
      <c r="H49" s="388"/>
      <c r="I49" s="388"/>
      <c r="J49" s="388"/>
    </row>
    <row r="50" spans="1:10">
      <c r="A50" s="519"/>
      <c r="B50" s="388"/>
      <c r="C50" s="388"/>
      <c r="D50" s="388"/>
      <c r="E50" s="388"/>
      <c r="F50" s="388"/>
      <c r="G50" s="388"/>
      <c r="H50" s="388"/>
      <c r="I50" s="388"/>
      <c r="J50" s="388"/>
    </row>
    <row r="51" spans="1:10">
      <c r="A51" s="519" t="s">
        <v>960</v>
      </c>
      <c r="B51" s="388"/>
      <c r="C51" s="388"/>
      <c r="D51" s="388"/>
      <c r="E51" s="388"/>
      <c r="F51" s="388"/>
      <c r="G51" s="388"/>
      <c r="H51" s="388"/>
      <c r="I51" s="388"/>
      <c r="J51" s="388"/>
    </row>
    <row r="52" spans="1:10">
      <c r="A52" s="519"/>
      <c r="B52" s="388"/>
      <c r="C52" s="388"/>
      <c r="D52" s="388"/>
      <c r="E52" s="388"/>
      <c r="F52" s="388"/>
      <c r="G52" s="388"/>
      <c r="H52" s="388"/>
      <c r="I52" s="388"/>
      <c r="J52" s="388"/>
    </row>
    <row r="53" spans="1:10">
      <c r="A53" s="519" t="s">
        <v>961</v>
      </c>
      <c r="B53" s="388"/>
      <c r="C53" s="388"/>
      <c r="D53" s="388"/>
      <c r="E53" s="388"/>
      <c r="F53" s="388"/>
      <c r="G53" s="388"/>
      <c r="H53" s="388"/>
      <c r="I53" s="388"/>
      <c r="J53" s="388"/>
    </row>
    <row r="54" spans="1:10">
      <c r="A54" s="519"/>
      <c r="B54" s="388"/>
      <c r="C54" s="388"/>
      <c r="D54" s="388"/>
      <c r="E54" s="388"/>
      <c r="F54" s="388"/>
      <c r="G54" s="388"/>
      <c r="H54" s="388"/>
      <c r="I54" s="388"/>
      <c r="J54" s="388"/>
    </row>
    <row r="55" spans="1:10">
      <c r="A55" s="519" t="s">
        <v>962</v>
      </c>
      <c r="B55" s="388"/>
      <c r="C55" s="388"/>
      <c r="D55" s="388"/>
      <c r="E55" s="388"/>
      <c r="F55" s="388"/>
      <c r="G55" s="388"/>
      <c r="H55" s="388"/>
      <c r="I55" s="388"/>
      <c r="J55" s="388"/>
    </row>
    <row r="56" spans="1:10">
      <c r="A56" s="519"/>
    </row>
    <row r="57" spans="1:10">
      <c r="A57" s="519" t="s">
        <v>963</v>
      </c>
    </row>
    <row r="59" spans="1:10">
      <c r="A59" s="161"/>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ADE75-C082-4822-B0CA-B012374A0319}">
  <sheetPr>
    <pageSetUpPr fitToPage="1"/>
  </sheetPr>
  <dimension ref="A1:I45"/>
  <sheetViews>
    <sheetView showGridLines="0" workbookViewId="0">
      <selection activeCell="B1" sqref="B1"/>
    </sheetView>
  </sheetViews>
  <sheetFormatPr baseColWidth="10" defaultColWidth="8.85546875" defaultRowHeight="12.75"/>
  <cols>
    <col min="1" max="1" width="10.85546875" style="97" customWidth="1"/>
    <col min="2" max="2" width="71.140625" style="97" customWidth="1"/>
    <col min="3" max="7" width="21.85546875" style="97" customWidth="1"/>
    <col min="8" max="8" width="8.85546875" style="97"/>
    <col min="9" max="9" width="10.28515625" style="97" bestFit="1" customWidth="1"/>
    <col min="10" max="16384" width="8.85546875" style="97"/>
  </cols>
  <sheetData>
    <row r="1" spans="1:7">
      <c r="A1" s="21" t="s">
        <v>124</v>
      </c>
    </row>
    <row r="3" spans="1:7" ht="24" customHeight="1">
      <c r="A3" s="61" t="s">
        <v>964</v>
      </c>
      <c r="B3" s="164"/>
      <c r="C3" s="158"/>
      <c r="D3" s="158"/>
      <c r="E3" s="158"/>
      <c r="F3" s="158"/>
      <c r="G3" s="158"/>
    </row>
    <row r="4" spans="1:7" ht="15.6" customHeight="1">
      <c r="A4" s="158"/>
      <c r="B4" s="158"/>
      <c r="C4" s="158"/>
      <c r="D4" s="158"/>
      <c r="E4" s="158"/>
      <c r="F4" s="158"/>
      <c r="G4" s="158"/>
    </row>
    <row r="5" spans="1:7" ht="15.6" customHeight="1">
      <c r="A5" s="165"/>
      <c r="B5" s="158"/>
      <c r="C5" s="158"/>
      <c r="D5" s="158"/>
      <c r="E5" s="158"/>
      <c r="F5" s="158"/>
      <c r="G5" s="26" t="s">
        <v>126</v>
      </c>
    </row>
    <row r="6" spans="1:7" ht="15.6" customHeight="1">
      <c r="A6" s="446" t="s">
        <v>917</v>
      </c>
      <c r="B6" s="163"/>
      <c r="C6" s="162" t="s">
        <v>129</v>
      </c>
      <c r="D6" s="162" t="s">
        <v>130</v>
      </c>
      <c r="E6" s="162" t="s">
        <v>131</v>
      </c>
      <c r="F6" s="162" t="s">
        <v>203</v>
      </c>
      <c r="G6" s="162" t="s">
        <v>204</v>
      </c>
    </row>
    <row r="7" spans="1:7" s="161" customFormat="1" ht="25.9" customHeight="1">
      <c r="A7" s="176"/>
      <c r="B7" s="177"/>
      <c r="C7" s="640" t="s">
        <v>965</v>
      </c>
      <c r="D7" s="641"/>
      <c r="E7" s="641"/>
      <c r="F7" s="642"/>
      <c r="G7" s="643" t="s">
        <v>966</v>
      </c>
    </row>
    <row r="8" spans="1:7" s="161" customFormat="1" ht="25.9" customHeight="1">
      <c r="A8" s="178"/>
      <c r="B8" s="166"/>
      <c r="C8" s="162" t="s">
        <v>967</v>
      </c>
      <c r="D8" s="162" t="s">
        <v>968</v>
      </c>
      <c r="E8" s="162" t="s">
        <v>969</v>
      </c>
      <c r="F8" s="162" t="s">
        <v>970</v>
      </c>
      <c r="G8" s="644"/>
    </row>
    <row r="9" spans="1:7" ht="19.899999999999999" customHeight="1">
      <c r="A9" s="645" t="s">
        <v>971</v>
      </c>
      <c r="B9" s="646"/>
      <c r="C9" s="179"/>
      <c r="D9" s="179"/>
      <c r="E9" s="179"/>
      <c r="F9" s="179"/>
      <c r="G9" s="180"/>
    </row>
    <row r="10" spans="1:7" ht="19.899999999999999" customHeight="1">
      <c r="A10" s="580" t="s">
        <v>132</v>
      </c>
      <c r="B10" s="581" t="s">
        <v>972</v>
      </c>
      <c r="C10" s="394">
        <v>3568716656.6500001</v>
      </c>
      <c r="D10" s="394">
        <v>258259</v>
      </c>
      <c r="E10" s="394">
        <v>0</v>
      </c>
      <c r="F10" s="394">
        <v>534788.18999999994</v>
      </c>
      <c r="G10" s="394">
        <v>3569251444.8400002</v>
      </c>
    </row>
    <row r="11" spans="1:7" ht="19.899999999999999" customHeight="1">
      <c r="A11" s="162" t="s">
        <v>134</v>
      </c>
      <c r="B11" s="168" t="s">
        <v>973</v>
      </c>
      <c r="C11" s="392">
        <v>3568716656.6500001</v>
      </c>
      <c r="D11" s="392">
        <v>258259</v>
      </c>
      <c r="E11" s="392">
        <v>0</v>
      </c>
      <c r="F11" s="392">
        <v>534788.18999999994</v>
      </c>
      <c r="G11" s="392">
        <v>3569251444.8400002</v>
      </c>
    </row>
    <row r="12" spans="1:7" ht="19.899999999999999" customHeight="1">
      <c r="A12" s="162" t="s">
        <v>136</v>
      </c>
      <c r="B12" s="168" t="s">
        <v>974</v>
      </c>
      <c r="C12" s="440"/>
      <c r="D12" s="392">
        <v>0</v>
      </c>
      <c r="E12" s="392">
        <v>0</v>
      </c>
      <c r="F12" s="392">
        <v>0</v>
      </c>
      <c r="G12" s="392">
        <v>0</v>
      </c>
    </row>
    <row r="13" spans="1:7" ht="19.899999999999999" customHeight="1">
      <c r="A13" s="582" t="s">
        <v>138</v>
      </c>
      <c r="B13" s="583" t="s">
        <v>975</v>
      </c>
      <c r="C13" s="440"/>
      <c r="D13" s="394">
        <v>12054483415</v>
      </c>
      <c r="E13" s="394">
        <v>1580529</v>
      </c>
      <c r="F13" s="394">
        <v>56910</v>
      </c>
      <c r="G13" s="394">
        <v>11245449522.950001</v>
      </c>
    </row>
    <row r="14" spans="1:7" ht="19.899999999999999" customHeight="1">
      <c r="A14" s="582" t="s">
        <v>142</v>
      </c>
      <c r="B14" s="584" t="s">
        <v>926</v>
      </c>
      <c r="C14" s="440"/>
      <c r="D14" s="394">
        <v>7898701267</v>
      </c>
      <c r="E14" s="394">
        <v>0</v>
      </c>
      <c r="F14" s="394">
        <v>2570</v>
      </c>
      <c r="G14" s="394">
        <v>7503768773.6499996</v>
      </c>
    </row>
    <row r="15" spans="1:7" ht="19.899999999999999" customHeight="1">
      <c r="A15" s="582" t="s">
        <v>144</v>
      </c>
      <c r="B15" s="584" t="s">
        <v>927</v>
      </c>
      <c r="C15" s="440"/>
      <c r="D15" s="394">
        <v>4155782148</v>
      </c>
      <c r="E15" s="394">
        <v>1580529</v>
      </c>
      <c r="F15" s="394">
        <v>54340</v>
      </c>
      <c r="G15" s="394">
        <v>3741680749.3000002</v>
      </c>
    </row>
    <row r="16" spans="1:7" ht="19.899999999999999" customHeight="1">
      <c r="A16" s="582" t="s">
        <v>146</v>
      </c>
      <c r="B16" s="583" t="s">
        <v>976</v>
      </c>
      <c r="C16" s="440"/>
      <c r="D16" s="394">
        <v>2983737345</v>
      </c>
      <c r="E16" s="394">
        <v>228847009</v>
      </c>
      <c r="F16" s="394">
        <v>1221640550</v>
      </c>
      <c r="G16" s="394">
        <v>2633080417</v>
      </c>
    </row>
    <row r="17" spans="1:9" ht="19.899999999999999" customHeight="1">
      <c r="A17" s="582" t="s">
        <v>147</v>
      </c>
      <c r="B17" s="584" t="s">
        <v>977</v>
      </c>
      <c r="C17" s="440"/>
      <c r="D17" s="394">
        <v>271912193</v>
      </c>
      <c r="E17" s="394">
        <v>0</v>
      </c>
      <c r="F17" s="394">
        <v>0</v>
      </c>
      <c r="G17" s="394">
        <v>1431629.5</v>
      </c>
    </row>
    <row r="18" spans="1:9" ht="19.899999999999999" customHeight="1">
      <c r="A18" s="582" t="s">
        <v>151</v>
      </c>
      <c r="B18" s="584" t="s">
        <v>978</v>
      </c>
      <c r="C18" s="440"/>
      <c r="D18" s="394">
        <v>2711825152</v>
      </c>
      <c r="E18" s="394">
        <v>228847009</v>
      </c>
      <c r="F18" s="394">
        <v>1221640550</v>
      </c>
      <c r="G18" s="394">
        <v>2631648787.5</v>
      </c>
    </row>
    <row r="19" spans="1:9" ht="19.899999999999999" customHeight="1">
      <c r="A19" s="582" t="s">
        <v>153</v>
      </c>
      <c r="B19" s="583" t="s">
        <v>979</v>
      </c>
      <c r="C19" s="440"/>
      <c r="D19" s="394">
        <v>0</v>
      </c>
      <c r="E19" s="394">
        <v>0</v>
      </c>
      <c r="F19" s="394">
        <v>0</v>
      </c>
      <c r="G19" s="394">
        <v>0</v>
      </c>
    </row>
    <row r="20" spans="1:9" ht="19.899999999999999" customHeight="1">
      <c r="A20" s="582" t="s">
        <v>161</v>
      </c>
      <c r="B20" s="583" t="s">
        <v>980</v>
      </c>
      <c r="C20" s="394">
        <v>522238</v>
      </c>
      <c r="D20" s="394">
        <v>39826571</v>
      </c>
      <c r="E20" s="394">
        <v>225761561</v>
      </c>
      <c r="F20" s="394">
        <v>121280241</v>
      </c>
      <c r="G20" s="394">
        <v>234161021.5</v>
      </c>
    </row>
    <row r="21" spans="1:9" ht="19.899999999999999" customHeight="1">
      <c r="A21" s="162" t="s">
        <v>163</v>
      </c>
      <c r="B21" s="168" t="s">
        <v>981</v>
      </c>
      <c r="C21" s="392">
        <v>522238</v>
      </c>
      <c r="D21" s="440"/>
      <c r="E21" s="440"/>
      <c r="F21" s="440"/>
      <c r="G21" s="440"/>
    </row>
    <row r="22" spans="1:9" ht="25.5">
      <c r="A22" s="162" t="s">
        <v>164</v>
      </c>
      <c r="B22" s="170" t="s">
        <v>982</v>
      </c>
      <c r="C22" s="440"/>
      <c r="D22" s="392">
        <v>39826571</v>
      </c>
      <c r="E22" s="392">
        <v>225761561</v>
      </c>
      <c r="F22" s="392">
        <v>121280241</v>
      </c>
      <c r="G22" s="392">
        <v>234161021.5</v>
      </c>
    </row>
    <row r="23" spans="1:9" ht="19.899999999999999" customHeight="1">
      <c r="A23" s="167" t="s">
        <v>165</v>
      </c>
      <c r="B23" s="169" t="s">
        <v>983</v>
      </c>
      <c r="C23" s="440"/>
      <c r="D23" s="440"/>
      <c r="E23" s="440"/>
      <c r="F23" s="440"/>
      <c r="G23" s="390">
        <v>17681942406.290001</v>
      </c>
    </row>
    <row r="24" spans="1:9" ht="19.899999999999999" customHeight="1">
      <c r="A24" s="645" t="s">
        <v>984</v>
      </c>
      <c r="B24" s="646"/>
      <c r="C24" s="441"/>
      <c r="D24" s="441"/>
      <c r="E24" s="441"/>
      <c r="F24" s="441"/>
      <c r="G24" s="442"/>
    </row>
    <row r="25" spans="1:9" ht="19.899999999999999" customHeight="1">
      <c r="A25" s="585" t="s">
        <v>166</v>
      </c>
      <c r="B25" s="586" t="s">
        <v>923</v>
      </c>
      <c r="C25" s="440"/>
      <c r="D25" s="440"/>
      <c r="E25" s="440"/>
      <c r="F25" s="440"/>
      <c r="G25" s="394">
        <v>102392438.14</v>
      </c>
    </row>
    <row r="26" spans="1:9" ht="25.5">
      <c r="A26" s="585" t="s">
        <v>985</v>
      </c>
      <c r="B26" s="586" t="s">
        <v>986</v>
      </c>
      <c r="C26" s="440"/>
      <c r="D26" s="394">
        <v>78253196</v>
      </c>
      <c r="E26" s="394">
        <v>68838553</v>
      </c>
      <c r="F26" s="394">
        <v>1938327404</v>
      </c>
      <c r="G26" s="394">
        <v>1772606280.05</v>
      </c>
    </row>
    <row r="27" spans="1:9" ht="19.899999999999999" customHeight="1">
      <c r="A27" s="585" t="s">
        <v>168</v>
      </c>
      <c r="B27" s="586" t="s">
        <v>987</v>
      </c>
      <c r="C27" s="440"/>
      <c r="D27" s="394">
        <v>0</v>
      </c>
      <c r="E27" s="394">
        <v>0</v>
      </c>
      <c r="F27" s="394">
        <v>0</v>
      </c>
      <c r="G27" s="394">
        <v>0</v>
      </c>
    </row>
    <row r="28" spans="1:9" ht="19.899999999999999" customHeight="1">
      <c r="A28" s="585" t="s">
        <v>170</v>
      </c>
      <c r="B28" s="586" t="s">
        <v>988</v>
      </c>
      <c r="C28" s="440"/>
      <c r="D28" s="394">
        <v>3592840155</v>
      </c>
      <c r="E28" s="394">
        <v>973152025</v>
      </c>
      <c r="F28" s="394">
        <v>8361775706</v>
      </c>
      <c r="G28" s="394">
        <v>8187171620.9499998</v>
      </c>
    </row>
    <row r="29" spans="1:9" ht="39.6" customHeight="1">
      <c r="A29" s="167" t="s">
        <v>172</v>
      </c>
      <c r="B29" s="358" t="s">
        <v>989</v>
      </c>
      <c r="C29" s="440"/>
      <c r="D29" s="392">
        <v>0</v>
      </c>
      <c r="E29" s="392">
        <v>0</v>
      </c>
      <c r="F29" s="392">
        <v>0</v>
      </c>
      <c r="G29" s="392">
        <v>0</v>
      </c>
      <c r="I29" s="171"/>
    </row>
    <row r="30" spans="1:9" ht="38.25">
      <c r="A30" s="167" t="s">
        <v>174</v>
      </c>
      <c r="B30" s="358" t="s">
        <v>990</v>
      </c>
      <c r="C30" s="440"/>
      <c r="D30" s="392">
        <v>2259005472</v>
      </c>
      <c r="E30" s="392">
        <v>157282780</v>
      </c>
      <c r="F30" s="392">
        <v>581524376</v>
      </c>
      <c r="G30" s="392">
        <v>886066313.20000005</v>
      </c>
    </row>
    <row r="31" spans="1:9" ht="39.6" customHeight="1">
      <c r="A31" s="167" t="s">
        <v>178</v>
      </c>
      <c r="B31" s="358" t="s">
        <v>991</v>
      </c>
      <c r="C31" s="440"/>
      <c r="D31" s="392">
        <v>760873553</v>
      </c>
      <c r="E31" s="392">
        <v>350832259</v>
      </c>
      <c r="F31" s="392">
        <v>3072576485</v>
      </c>
      <c r="G31" s="392">
        <v>7084600777.0500002</v>
      </c>
    </row>
    <row r="32" spans="1:9" ht="25.5">
      <c r="A32" s="167" t="s">
        <v>180</v>
      </c>
      <c r="B32" s="358" t="s">
        <v>992</v>
      </c>
      <c r="C32" s="440"/>
      <c r="D32" s="392">
        <v>8667401</v>
      </c>
      <c r="E32" s="392">
        <v>5908891</v>
      </c>
      <c r="F32" s="392">
        <v>38439565</v>
      </c>
      <c r="G32" s="392">
        <v>1790352561.05</v>
      </c>
    </row>
    <row r="33" spans="1:7" ht="19.899999999999999" customHeight="1">
      <c r="A33" s="167" t="s">
        <v>184</v>
      </c>
      <c r="B33" s="358" t="s">
        <v>993</v>
      </c>
      <c r="C33" s="440"/>
      <c r="D33" s="392">
        <v>487064623</v>
      </c>
      <c r="E33" s="392">
        <v>392439951</v>
      </c>
      <c r="F33" s="392">
        <v>4510262396</v>
      </c>
      <c r="G33" s="392">
        <v>0</v>
      </c>
    </row>
    <row r="34" spans="1:7" ht="25.5">
      <c r="A34" s="167" t="s">
        <v>383</v>
      </c>
      <c r="B34" s="172" t="s">
        <v>992</v>
      </c>
      <c r="C34" s="440"/>
      <c r="D34" s="392">
        <v>158203758</v>
      </c>
      <c r="E34" s="392">
        <v>122964587</v>
      </c>
      <c r="F34" s="392">
        <v>2336850350</v>
      </c>
      <c r="G34" s="392">
        <v>0</v>
      </c>
    </row>
    <row r="35" spans="1:7" ht="39.6" customHeight="1">
      <c r="A35" s="167" t="s">
        <v>994</v>
      </c>
      <c r="B35" s="170" t="s">
        <v>995</v>
      </c>
      <c r="C35" s="440"/>
      <c r="D35" s="392">
        <v>85896507</v>
      </c>
      <c r="E35" s="392">
        <v>72597035</v>
      </c>
      <c r="F35" s="392">
        <v>197412449</v>
      </c>
      <c r="G35" s="392">
        <v>216504530.69999999</v>
      </c>
    </row>
    <row r="36" spans="1:7" ht="19.899999999999999" customHeight="1">
      <c r="A36" s="585" t="s">
        <v>192</v>
      </c>
      <c r="B36" s="587" t="s">
        <v>996</v>
      </c>
      <c r="C36" s="440"/>
      <c r="D36" s="394">
        <v>0</v>
      </c>
      <c r="E36" s="394">
        <v>0</v>
      </c>
      <c r="F36" s="394">
        <v>0</v>
      </c>
      <c r="G36" s="394">
        <v>0</v>
      </c>
    </row>
    <row r="37" spans="1:7" ht="19.899999999999999" customHeight="1">
      <c r="A37" s="585" t="s">
        <v>194</v>
      </c>
      <c r="B37" s="587" t="s">
        <v>997</v>
      </c>
      <c r="C37" s="394">
        <v>0</v>
      </c>
      <c r="D37" s="394">
        <v>190087955</v>
      </c>
      <c r="E37" s="394">
        <v>162714942</v>
      </c>
      <c r="F37" s="394">
        <v>1427925885</v>
      </c>
      <c r="G37" s="394">
        <v>1532228277.95</v>
      </c>
    </row>
    <row r="38" spans="1:7" ht="19.899999999999999" customHeight="1">
      <c r="A38" s="167" t="s">
        <v>196</v>
      </c>
      <c r="B38" s="168" t="s">
        <v>998</v>
      </c>
      <c r="C38" s="440"/>
      <c r="D38" s="440"/>
      <c r="E38" s="440"/>
      <c r="F38" s="392">
        <v>0</v>
      </c>
      <c r="G38" s="392">
        <v>0</v>
      </c>
    </row>
    <row r="39" spans="1:7" ht="25.5">
      <c r="A39" s="167" t="s">
        <v>198</v>
      </c>
      <c r="B39" s="170" t="s">
        <v>999</v>
      </c>
      <c r="C39" s="440"/>
      <c r="D39" s="392">
        <v>0</v>
      </c>
      <c r="E39" s="392">
        <v>0</v>
      </c>
      <c r="F39" s="392">
        <v>0</v>
      </c>
      <c r="G39" s="392">
        <v>0</v>
      </c>
    </row>
    <row r="40" spans="1:7" ht="19.899999999999999" customHeight="1">
      <c r="A40" s="167" t="s">
        <v>200</v>
      </c>
      <c r="B40" s="168" t="s">
        <v>1000</v>
      </c>
      <c r="C40" s="440"/>
      <c r="D40" s="443">
        <v>0</v>
      </c>
      <c r="E40" s="444"/>
      <c r="F40" s="444"/>
      <c r="G40" s="392">
        <v>0</v>
      </c>
    </row>
    <row r="41" spans="1:7" ht="19.899999999999999" customHeight="1">
      <c r="A41" s="167" t="s">
        <v>395</v>
      </c>
      <c r="B41" s="168" t="s">
        <v>1001</v>
      </c>
      <c r="C41" s="440"/>
      <c r="D41" s="445">
        <v>8960679</v>
      </c>
      <c r="E41" s="444"/>
      <c r="F41" s="444"/>
      <c r="G41" s="392">
        <v>448033.95</v>
      </c>
    </row>
    <row r="42" spans="1:7" ht="19.899999999999999" customHeight="1">
      <c r="A42" s="167" t="s">
        <v>398</v>
      </c>
      <c r="B42" s="168" t="s">
        <v>1002</v>
      </c>
      <c r="C42" s="440"/>
      <c r="D42" s="392">
        <v>181127276</v>
      </c>
      <c r="E42" s="392">
        <v>162714942</v>
      </c>
      <c r="F42" s="392">
        <v>1427925885</v>
      </c>
      <c r="G42" s="392">
        <v>1531780244</v>
      </c>
    </row>
    <row r="43" spans="1:7" ht="19.899999999999999" customHeight="1">
      <c r="A43" s="585" t="s">
        <v>400</v>
      </c>
      <c r="B43" s="587" t="s">
        <v>1003</v>
      </c>
      <c r="C43" s="440"/>
      <c r="D43" s="392">
        <v>1566989548</v>
      </c>
      <c r="E43" s="392">
        <v>302500079</v>
      </c>
      <c r="F43" s="392">
        <v>1046590208</v>
      </c>
      <c r="G43" s="392">
        <v>166585362.5</v>
      </c>
    </row>
    <row r="44" spans="1:7" ht="19.899999999999999" customHeight="1">
      <c r="A44" s="167" t="s">
        <v>402</v>
      </c>
      <c r="B44" s="173" t="s">
        <v>1004</v>
      </c>
      <c r="C44" s="440"/>
      <c r="D44" s="440"/>
      <c r="E44" s="440"/>
      <c r="F44" s="440"/>
      <c r="G44" s="390">
        <v>11760983979.59</v>
      </c>
    </row>
    <row r="45" spans="1:7" ht="19.899999999999999" customHeight="1">
      <c r="A45" s="167" t="s">
        <v>408</v>
      </c>
      <c r="B45" s="173" t="s">
        <v>1005</v>
      </c>
      <c r="C45" s="181"/>
      <c r="D45" s="181"/>
      <c r="E45" s="181"/>
      <c r="F45" s="181"/>
      <c r="G45" s="302">
        <v>1.5034000000000001</v>
      </c>
    </row>
  </sheetData>
  <mergeCells count="4">
    <mergeCell ref="C7:F7"/>
    <mergeCell ref="G7:G8"/>
    <mergeCell ref="A9:B9"/>
    <mergeCell ref="A24:B24"/>
  </mergeCells>
  <hyperlinks>
    <hyperlink ref="A1" location="Index!A1" display="&lt;- zurück" xr:uid="{265C3B66-E26D-45A2-A825-746C2C7B1939}"/>
  </hyperlink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4843-E822-40B8-8AD9-38B6F28D908F}">
  <dimension ref="A1:Q39"/>
  <sheetViews>
    <sheetView showGridLines="0" workbookViewId="0">
      <selection activeCell="B1" sqref="B1"/>
    </sheetView>
  </sheetViews>
  <sheetFormatPr baseColWidth="10" defaultColWidth="9.140625" defaultRowHeight="12.75"/>
  <cols>
    <col min="1" max="1" width="11" style="182" customWidth="1"/>
    <col min="2" max="2" width="40.85546875" style="182" bestFit="1" customWidth="1"/>
    <col min="3" max="17" width="15.5703125" style="182" customWidth="1"/>
    <col min="18" max="16384" width="9.140625" style="182"/>
  </cols>
  <sheetData>
    <row r="1" spans="1:17">
      <c r="A1" s="21" t="s">
        <v>124</v>
      </c>
    </row>
    <row r="3" spans="1:17" ht="24" customHeight="1">
      <c r="A3" s="61" t="s">
        <v>1006</v>
      </c>
      <c r="B3" s="31"/>
      <c r="C3" s="31"/>
      <c r="D3" s="31"/>
      <c r="E3" s="31"/>
      <c r="F3" s="31"/>
      <c r="G3" s="31"/>
      <c r="H3" s="31"/>
      <c r="I3" s="31"/>
      <c r="J3" s="31"/>
      <c r="K3" s="31"/>
      <c r="L3" s="31"/>
      <c r="M3" s="31"/>
      <c r="N3" s="31"/>
    </row>
    <row r="5" spans="1:17">
      <c r="A5" s="183"/>
      <c r="Q5" s="26" t="s">
        <v>126</v>
      </c>
    </row>
    <row r="6" spans="1:17">
      <c r="A6" s="183"/>
      <c r="C6" s="192" t="s">
        <v>129</v>
      </c>
      <c r="D6" s="192" t="s">
        <v>130</v>
      </c>
      <c r="E6" s="192" t="s">
        <v>131</v>
      </c>
      <c r="F6" s="192" t="s">
        <v>203</v>
      </c>
      <c r="G6" s="192" t="s">
        <v>204</v>
      </c>
      <c r="H6" s="192" t="s">
        <v>361</v>
      </c>
      <c r="I6" s="192" t="s">
        <v>363</v>
      </c>
      <c r="J6" s="192" t="s">
        <v>367</v>
      </c>
      <c r="K6" s="192" t="s">
        <v>397</v>
      </c>
      <c r="L6" s="192" t="s">
        <v>410</v>
      </c>
      <c r="M6" s="192" t="s">
        <v>436</v>
      </c>
      <c r="N6" s="192" t="s">
        <v>1007</v>
      </c>
      <c r="O6" s="192" t="s">
        <v>1008</v>
      </c>
      <c r="P6" s="192" t="s">
        <v>1009</v>
      </c>
      <c r="Q6" s="192" t="s">
        <v>1010</v>
      </c>
    </row>
    <row r="7" spans="1:17" ht="36" customHeight="1">
      <c r="A7" s="184"/>
      <c r="B7" s="185"/>
      <c r="C7" s="651" t="s">
        <v>1011</v>
      </c>
      <c r="D7" s="652"/>
      <c r="E7" s="652"/>
      <c r="F7" s="652"/>
      <c r="G7" s="652"/>
      <c r="H7" s="653"/>
      <c r="I7" s="651" t="s">
        <v>1012</v>
      </c>
      <c r="J7" s="652"/>
      <c r="K7" s="652"/>
      <c r="L7" s="652"/>
      <c r="M7" s="652"/>
      <c r="N7" s="653"/>
      <c r="O7" s="654" t="s">
        <v>1013</v>
      </c>
      <c r="P7" s="651" t="s">
        <v>1014</v>
      </c>
      <c r="Q7" s="653"/>
    </row>
    <row r="8" spans="1:17" ht="55.5" customHeight="1">
      <c r="A8" s="184"/>
      <c r="B8" s="185"/>
      <c r="C8" s="655" t="s">
        <v>1015</v>
      </c>
      <c r="D8" s="656"/>
      <c r="E8" s="657"/>
      <c r="F8" s="655" t="s">
        <v>1016</v>
      </c>
      <c r="G8" s="656"/>
      <c r="H8" s="657"/>
      <c r="I8" s="655" t="s">
        <v>1017</v>
      </c>
      <c r="J8" s="656"/>
      <c r="K8" s="657"/>
      <c r="L8" s="655" t="s">
        <v>1018</v>
      </c>
      <c r="M8" s="656"/>
      <c r="N8" s="657"/>
      <c r="O8" s="654"/>
      <c r="P8" s="654" t="s">
        <v>1019</v>
      </c>
      <c r="Q8" s="654" t="s">
        <v>1020</v>
      </c>
    </row>
    <row r="9" spans="1:17" ht="29.45" customHeight="1">
      <c r="A9" s="186"/>
      <c r="B9" s="187"/>
      <c r="C9" s="191"/>
      <c r="D9" s="188" t="s">
        <v>1021</v>
      </c>
      <c r="E9" s="188" t="s">
        <v>1022</v>
      </c>
      <c r="F9" s="191"/>
      <c r="G9" s="188" t="s">
        <v>1022</v>
      </c>
      <c r="H9" s="188" t="s">
        <v>1023</v>
      </c>
      <c r="I9" s="191"/>
      <c r="J9" s="188" t="s">
        <v>1021</v>
      </c>
      <c r="K9" s="188" t="s">
        <v>1022</v>
      </c>
      <c r="L9" s="191"/>
      <c r="M9" s="188" t="s">
        <v>1022</v>
      </c>
      <c r="N9" s="188" t="s">
        <v>1023</v>
      </c>
      <c r="O9" s="654"/>
      <c r="P9" s="654"/>
      <c r="Q9" s="654"/>
    </row>
    <row r="10" spans="1:17" ht="19.5" customHeight="1">
      <c r="A10" s="573" t="s">
        <v>1024</v>
      </c>
      <c r="B10" s="189" t="s">
        <v>1025</v>
      </c>
      <c r="C10" s="447">
        <v>2435325724.54</v>
      </c>
      <c r="D10" s="447">
        <v>2435325724.54</v>
      </c>
      <c r="E10" s="447">
        <v>0</v>
      </c>
      <c r="F10" s="447">
        <v>0</v>
      </c>
      <c r="G10" s="447">
        <v>0</v>
      </c>
      <c r="H10" s="447">
        <v>0</v>
      </c>
      <c r="I10" s="447">
        <v>-37990.85</v>
      </c>
      <c r="J10" s="447">
        <v>-37990.85</v>
      </c>
      <c r="K10" s="447">
        <v>0</v>
      </c>
      <c r="L10" s="447">
        <v>0</v>
      </c>
      <c r="M10" s="447">
        <v>0</v>
      </c>
      <c r="N10" s="447">
        <v>0</v>
      </c>
      <c r="O10" s="447"/>
      <c r="P10" s="447">
        <v>0</v>
      </c>
      <c r="Q10" s="447">
        <v>0</v>
      </c>
    </row>
    <row r="11" spans="1:17" ht="19.5" customHeight="1">
      <c r="A11" s="573" t="s">
        <v>593</v>
      </c>
      <c r="B11" s="189" t="s">
        <v>1026</v>
      </c>
      <c r="C11" s="447">
        <v>17373978221.049999</v>
      </c>
      <c r="D11" s="447">
        <v>13391447742.639999</v>
      </c>
      <c r="E11" s="447">
        <v>3968481955.1199999</v>
      </c>
      <c r="F11" s="447">
        <v>632514258.30999994</v>
      </c>
      <c r="G11" s="447">
        <v>0</v>
      </c>
      <c r="H11" s="447">
        <v>626742755.00999999</v>
      </c>
      <c r="I11" s="447">
        <v>-170285830.34999999</v>
      </c>
      <c r="J11" s="447">
        <v>-38908467.119999997</v>
      </c>
      <c r="K11" s="447">
        <v>-131377363.23</v>
      </c>
      <c r="L11" s="447">
        <v>-277295441.57999998</v>
      </c>
      <c r="M11" s="447">
        <v>0</v>
      </c>
      <c r="N11" s="447">
        <v>-277295441.56999999</v>
      </c>
      <c r="O11" s="447">
        <v>-16774331.15</v>
      </c>
      <c r="P11" s="447">
        <v>9727758278.3299999</v>
      </c>
      <c r="Q11" s="447">
        <v>286618991.47000003</v>
      </c>
    </row>
    <row r="12" spans="1:17" ht="19.5" customHeight="1">
      <c r="A12" s="573" t="s">
        <v>776</v>
      </c>
      <c r="B12" s="607" t="s">
        <v>1027</v>
      </c>
      <c r="C12" s="447">
        <v>0</v>
      </c>
      <c r="D12" s="447">
        <v>0</v>
      </c>
      <c r="E12" s="447">
        <v>0</v>
      </c>
      <c r="F12" s="447">
        <v>0</v>
      </c>
      <c r="G12" s="447">
        <v>0</v>
      </c>
      <c r="H12" s="447">
        <v>0</v>
      </c>
      <c r="I12" s="447">
        <v>0</v>
      </c>
      <c r="J12" s="447">
        <v>0</v>
      </c>
      <c r="K12" s="447">
        <v>0</v>
      </c>
      <c r="L12" s="447">
        <v>0</v>
      </c>
      <c r="M12" s="447">
        <v>0</v>
      </c>
      <c r="N12" s="447">
        <v>0</v>
      </c>
      <c r="O12" s="447">
        <v>0</v>
      </c>
      <c r="P12" s="447">
        <v>0</v>
      </c>
      <c r="Q12" s="447">
        <v>0</v>
      </c>
    </row>
    <row r="13" spans="1:17" ht="19.5" customHeight="1">
      <c r="A13" s="573" t="s">
        <v>1028</v>
      </c>
      <c r="B13" s="607" t="s">
        <v>1029</v>
      </c>
      <c r="C13" s="447">
        <v>370296291.54000002</v>
      </c>
      <c r="D13" s="447">
        <v>341327579.86000001</v>
      </c>
      <c r="E13" s="447">
        <v>28823780.829999998</v>
      </c>
      <c r="F13" s="447">
        <v>764084.08</v>
      </c>
      <c r="G13" s="447">
        <v>0</v>
      </c>
      <c r="H13" s="447">
        <v>764084.08</v>
      </c>
      <c r="I13" s="447">
        <v>-1338829.24</v>
      </c>
      <c r="J13" s="447">
        <v>-399829.13</v>
      </c>
      <c r="K13" s="447">
        <v>-939000.11</v>
      </c>
      <c r="L13" s="447">
        <v>-235696.61</v>
      </c>
      <c r="M13" s="447">
        <v>0</v>
      </c>
      <c r="N13" s="447">
        <v>-235696.61</v>
      </c>
      <c r="O13" s="447">
        <v>0</v>
      </c>
      <c r="P13" s="447">
        <v>41174756.109999999</v>
      </c>
      <c r="Q13" s="447">
        <v>481332.8</v>
      </c>
    </row>
    <row r="14" spans="1:17" ht="19.5" customHeight="1">
      <c r="A14" s="573" t="s">
        <v>1030</v>
      </c>
      <c r="B14" s="607" t="s">
        <v>1031</v>
      </c>
      <c r="C14" s="447">
        <v>2107834170.48</v>
      </c>
      <c r="D14" s="447">
        <v>2107768825.75</v>
      </c>
      <c r="E14" s="447">
        <v>65344.73</v>
      </c>
      <c r="F14" s="447">
        <v>350.29</v>
      </c>
      <c r="G14" s="447">
        <v>0</v>
      </c>
      <c r="H14" s="447">
        <v>350.29</v>
      </c>
      <c r="I14" s="447">
        <v>-701858.66</v>
      </c>
      <c r="J14" s="447">
        <v>-700703.6</v>
      </c>
      <c r="K14" s="447">
        <v>-1155.06</v>
      </c>
      <c r="L14" s="447">
        <v>-3.5</v>
      </c>
      <c r="M14" s="447">
        <v>0</v>
      </c>
      <c r="N14" s="447">
        <v>-3.5</v>
      </c>
      <c r="O14" s="447">
        <v>0</v>
      </c>
      <c r="P14" s="447">
        <v>668315.07999999996</v>
      </c>
      <c r="Q14" s="447">
        <v>0</v>
      </c>
    </row>
    <row r="15" spans="1:17" ht="19.5" customHeight="1">
      <c r="A15" s="573" t="s">
        <v>1032</v>
      </c>
      <c r="B15" s="607" t="s">
        <v>1033</v>
      </c>
      <c r="C15" s="447">
        <v>440578272.33999997</v>
      </c>
      <c r="D15" s="447">
        <v>424013359.37</v>
      </c>
      <c r="E15" s="447">
        <v>16564912.98</v>
      </c>
      <c r="F15" s="447">
        <v>14307411.75</v>
      </c>
      <c r="G15" s="447">
        <v>0</v>
      </c>
      <c r="H15" s="447">
        <v>14307411.75</v>
      </c>
      <c r="I15" s="447">
        <v>-1018892.6</v>
      </c>
      <c r="J15" s="447">
        <v>-624297.28</v>
      </c>
      <c r="K15" s="447">
        <v>-394595.32</v>
      </c>
      <c r="L15" s="447">
        <v>-5981299.9100000001</v>
      </c>
      <c r="M15" s="447">
        <v>0</v>
      </c>
      <c r="N15" s="447">
        <v>-5981299.9000000004</v>
      </c>
      <c r="O15" s="447">
        <v>0</v>
      </c>
      <c r="P15" s="447">
        <v>99253066.150000006</v>
      </c>
      <c r="Q15" s="447">
        <v>7574467.9900000002</v>
      </c>
    </row>
    <row r="16" spans="1:17" ht="19.5" customHeight="1">
      <c r="A16" s="573" t="s">
        <v>1034</v>
      </c>
      <c r="B16" s="607" t="s">
        <v>1035</v>
      </c>
      <c r="C16" s="447">
        <v>8461941748.29</v>
      </c>
      <c r="D16" s="447">
        <v>5334415542.7399998</v>
      </c>
      <c r="E16" s="447">
        <v>3115934093.6999998</v>
      </c>
      <c r="F16" s="447">
        <v>433112332.17000002</v>
      </c>
      <c r="G16" s="447">
        <v>0</v>
      </c>
      <c r="H16" s="447">
        <v>431117444.42000002</v>
      </c>
      <c r="I16" s="447">
        <v>-131646832.14</v>
      </c>
      <c r="J16" s="447">
        <v>-29111174.550000001</v>
      </c>
      <c r="K16" s="447">
        <v>-102535657.59</v>
      </c>
      <c r="L16" s="447">
        <v>-194453325.88</v>
      </c>
      <c r="M16" s="447">
        <v>0</v>
      </c>
      <c r="N16" s="447">
        <v>-194453325.90000001</v>
      </c>
      <c r="O16" s="447">
        <v>-8280272.6299999999</v>
      </c>
      <c r="P16" s="447">
        <v>5532531137.3800001</v>
      </c>
      <c r="Q16" s="447">
        <v>195340113.49000001</v>
      </c>
    </row>
    <row r="17" spans="1:17" ht="19.5" customHeight="1">
      <c r="A17" s="573" t="s">
        <v>1036</v>
      </c>
      <c r="B17" s="608" t="s">
        <v>1037</v>
      </c>
      <c r="C17" s="447">
        <v>5930502023.6499996</v>
      </c>
      <c r="D17" s="447">
        <v>3481504692.5900002</v>
      </c>
      <c r="E17" s="447">
        <v>2439488137.73</v>
      </c>
      <c r="F17" s="447">
        <v>336329968.48000002</v>
      </c>
      <c r="G17" s="447">
        <v>0</v>
      </c>
      <c r="H17" s="447">
        <v>335529705.55000001</v>
      </c>
      <c r="I17" s="447">
        <v>-109067015.13</v>
      </c>
      <c r="J17" s="447">
        <v>-23698754.649999999</v>
      </c>
      <c r="K17" s="447">
        <v>-85368260.480000004</v>
      </c>
      <c r="L17" s="447">
        <v>-155639223.03999999</v>
      </c>
      <c r="M17" s="447">
        <v>0</v>
      </c>
      <c r="N17" s="447">
        <v>-155639223.03999999</v>
      </c>
      <c r="O17" s="447">
        <v>-8280272.6299999999</v>
      </c>
      <c r="P17" s="447">
        <v>3878332281.8600001</v>
      </c>
      <c r="Q17" s="447">
        <v>142865429.69999999</v>
      </c>
    </row>
    <row r="18" spans="1:17" ht="19.5" customHeight="1">
      <c r="A18" s="573" t="s">
        <v>1038</v>
      </c>
      <c r="B18" s="607" t="s">
        <v>1039</v>
      </c>
      <c r="C18" s="447">
        <v>5993327738.3999996</v>
      </c>
      <c r="D18" s="447">
        <v>5183922434.9200001</v>
      </c>
      <c r="E18" s="447">
        <v>807093822.88</v>
      </c>
      <c r="F18" s="447">
        <v>184330080.02000001</v>
      </c>
      <c r="G18" s="447">
        <v>0</v>
      </c>
      <c r="H18" s="447">
        <v>180553464.47</v>
      </c>
      <c r="I18" s="447">
        <v>-35579417.710000001</v>
      </c>
      <c r="J18" s="447">
        <v>-8072462.5599999996</v>
      </c>
      <c r="K18" s="447">
        <v>-27506955.149999999</v>
      </c>
      <c r="L18" s="447">
        <v>-76625115.680000007</v>
      </c>
      <c r="M18" s="447">
        <v>0</v>
      </c>
      <c r="N18" s="447">
        <v>-76625115.659999996</v>
      </c>
      <c r="O18" s="447">
        <v>-8494058.5199999996</v>
      </c>
      <c r="P18" s="447">
        <v>4054131003.6100001</v>
      </c>
      <c r="Q18" s="447">
        <v>83223077.189999998</v>
      </c>
    </row>
    <row r="19" spans="1:17" ht="19.5" customHeight="1">
      <c r="A19" s="573" t="s">
        <v>1040</v>
      </c>
      <c r="B19" s="189" t="s">
        <v>524</v>
      </c>
      <c r="C19" s="447">
        <v>1263774684.6300001</v>
      </c>
      <c r="D19" s="447">
        <v>1252006774.76</v>
      </c>
      <c r="E19" s="447">
        <v>11038413.42</v>
      </c>
      <c r="F19" s="447">
        <v>0</v>
      </c>
      <c r="G19" s="447">
        <v>0</v>
      </c>
      <c r="H19" s="447">
        <v>0</v>
      </c>
      <c r="I19" s="447">
        <v>-175092.07</v>
      </c>
      <c r="J19" s="447">
        <v>-174304.92</v>
      </c>
      <c r="K19" s="447">
        <v>-787.15</v>
      </c>
      <c r="L19" s="447">
        <v>0</v>
      </c>
      <c r="M19" s="447">
        <v>0</v>
      </c>
      <c r="N19" s="447">
        <v>0</v>
      </c>
      <c r="O19" s="447">
        <v>0</v>
      </c>
      <c r="P19" s="447">
        <v>207633699.38</v>
      </c>
      <c r="Q19" s="447">
        <v>0</v>
      </c>
    </row>
    <row r="20" spans="1:17" ht="19.5" customHeight="1">
      <c r="A20" s="573" t="s">
        <v>1041</v>
      </c>
      <c r="B20" s="607" t="s">
        <v>1027</v>
      </c>
      <c r="C20" s="447">
        <v>17695850.809999999</v>
      </c>
      <c r="D20" s="447">
        <v>17695850.809999999</v>
      </c>
      <c r="E20" s="447">
        <v>0</v>
      </c>
      <c r="F20" s="447">
        <v>0</v>
      </c>
      <c r="G20" s="447">
        <v>0</v>
      </c>
      <c r="H20" s="447">
        <v>0</v>
      </c>
      <c r="I20" s="447">
        <v>0</v>
      </c>
      <c r="J20" s="447">
        <v>0</v>
      </c>
      <c r="K20" s="447">
        <v>0</v>
      </c>
      <c r="L20" s="447">
        <v>0</v>
      </c>
      <c r="M20" s="447">
        <v>0</v>
      </c>
      <c r="N20" s="447">
        <v>0</v>
      </c>
      <c r="O20" s="447">
        <v>0</v>
      </c>
      <c r="P20" s="447">
        <v>0</v>
      </c>
      <c r="Q20" s="447">
        <v>0</v>
      </c>
    </row>
    <row r="21" spans="1:17" ht="19.5" customHeight="1">
      <c r="A21" s="573" t="s">
        <v>1042</v>
      </c>
      <c r="B21" s="607" t="s">
        <v>1029</v>
      </c>
      <c r="C21" s="447">
        <v>937143266.41999996</v>
      </c>
      <c r="D21" s="447">
        <v>926104853</v>
      </c>
      <c r="E21" s="447">
        <v>11038413.42</v>
      </c>
      <c r="F21" s="447">
        <v>0</v>
      </c>
      <c r="G21" s="447">
        <v>0</v>
      </c>
      <c r="H21" s="447">
        <v>0</v>
      </c>
      <c r="I21" s="447">
        <v>-128425.23</v>
      </c>
      <c r="J21" s="447">
        <v>-127638.08</v>
      </c>
      <c r="K21" s="447">
        <v>-787.15</v>
      </c>
      <c r="L21" s="447">
        <v>0</v>
      </c>
      <c r="M21" s="447">
        <v>0</v>
      </c>
      <c r="N21" s="447">
        <v>0</v>
      </c>
      <c r="O21" s="447">
        <v>0</v>
      </c>
      <c r="P21" s="447">
        <v>93869868.030000001</v>
      </c>
      <c r="Q21" s="447">
        <v>0</v>
      </c>
    </row>
    <row r="22" spans="1:17" ht="19.5" customHeight="1">
      <c r="A22" s="573" t="s">
        <v>1043</v>
      </c>
      <c r="B22" s="607" t="s">
        <v>1031</v>
      </c>
      <c r="C22" s="447">
        <v>251482938.88999999</v>
      </c>
      <c r="D22" s="447">
        <v>250753442.44</v>
      </c>
      <c r="E22" s="447">
        <v>0</v>
      </c>
      <c r="F22" s="447">
        <v>0</v>
      </c>
      <c r="G22" s="447">
        <v>0</v>
      </c>
      <c r="H22" s="447">
        <v>0</v>
      </c>
      <c r="I22" s="447">
        <v>-31409.37</v>
      </c>
      <c r="J22" s="447">
        <v>-31409.37</v>
      </c>
      <c r="K22" s="447">
        <v>0</v>
      </c>
      <c r="L22" s="447">
        <v>0</v>
      </c>
      <c r="M22" s="447">
        <v>0</v>
      </c>
      <c r="N22" s="447">
        <v>0</v>
      </c>
      <c r="O22" s="447">
        <v>0</v>
      </c>
      <c r="P22" s="447">
        <v>68446854.230000004</v>
      </c>
      <c r="Q22" s="447">
        <v>0</v>
      </c>
    </row>
    <row r="23" spans="1:17" ht="19.5" customHeight="1">
      <c r="A23" s="573" t="s">
        <v>1044</v>
      </c>
      <c r="B23" s="607" t="s">
        <v>1033</v>
      </c>
      <c r="C23" s="447">
        <v>0</v>
      </c>
      <c r="D23" s="447">
        <v>0</v>
      </c>
      <c r="E23" s="447">
        <v>0</v>
      </c>
      <c r="F23" s="447">
        <v>0</v>
      </c>
      <c r="G23" s="447">
        <v>0</v>
      </c>
      <c r="H23" s="447">
        <v>0</v>
      </c>
      <c r="I23" s="447">
        <v>0</v>
      </c>
      <c r="J23" s="447">
        <v>0</v>
      </c>
      <c r="K23" s="447">
        <v>0</v>
      </c>
      <c r="L23" s="447">
        <v>0</v>
      </c>
      <c r="M23" s="447">
        <v>0</v>
      </c>
      <c r="N23" s="447">
        <v>0</v>
      </c>
      <c r="O23" s="447">
        <v>0</v>
      </c>
      <c r="P23" s="447">
        <v>0</v>
      </c>
      <c r="Q23" s="447">
        <v>0</v>
      </c>
    </row>
    <row r="24" spans="1:17" ht="19.5" customHeight="1">
      <c r="A24" s="573" t="s">
        <v>1045</v>
      </c>
      <c r="B24" s="607" t="s">
        <v>1035</v>
      </c>
      <c r="C24" s="447">
        <v>57452628.509999998</v>
      </c>
      <c r="D24" s="447">
        <v>57452628.509999998</v>
      </c>
      <c r="E24" s="447">
        <v>0</v>
      </c>
      <c r="F24" s="447">
        <v>0</v>
      </c>
      <c r="G24" s="447">
        <v>0</v>
      </c>
      <c r="H24" s="447">
        <v>0</v>
      </c>
      <c r="I24" s="447">
        <v>-15257.47</v>
      </c>
      <c r="J24" s="447">
        <v>-15257.47</v>
      </c>
      <c r="K24" s="447">
        <v>0</v>
      </c>
      <c r="L24" s="447">
        <v>0</v>
      </c>
      <c r="M24" s="447">
        <v>0</v>
      </c>
      <c r="N24" s="447">
        <v>0</v>
      </c>
      <c r="O24" s="447">
        <v>0</v>
      </c>
      <c r="P24" s="447">
        <v>45316977.119999997</v>
      </c>
      <c r="Q24" s="447">
        <v>0</v>
      </c>
    </row>
    <row r="25" spans="1:17" ht="19.5" customHeight="1">
      <c r="A25" s="573" t="s">
        <v>1046</v>
      </c>
      <c r="B25" s="189" t="s">
        <v>839</v>
      </c>
      <c r="C25" s="447">
        <v>6088146683.5799999</v>
      </c>
      <c r="D25" s="447">
        <v>4982955393.8599997</v>
      </c>
      <c r="E25" s="447">
        <v>517993565.94</v>
      </c>
      <c r="F25" s="447">
        <v>34531312.630000003</v>
      </c>
      <c r="G25" s="447">
        <v>0</v>
      </c>
      <c r="H25" s="447">
        <v>25979262.190000001</v>
      </c>
      <c r="I25" s="447">
        <v>29865033.809999999</v>
      </c>
      <c r="J25" s="447">
        <v>8271782.2999999998</v>
      </c>
      <c r="K25" s="447">
        <v>21593193.07</v>
      </c>
      <c r="L25" s="447">
        <v>17681627.649999999</v>
      </c>
      <c r="M25" s="447">
        <v>0</v>
      </c>
      <c r="N25" s="447">
        <v>16605002.119999999</v>
      </c>
      <c r="O25" s="448"/>
      <c r="P25" s="447">
        <v>659894708.54999995</v>
      </c>
      <c r="Q25" s="447">
        <v>2184425.87</v>
      </c>
    </row>
    <row r="26" spans="1:17" ht="19.5" customHeight="1">
      <c r="A26" s="573" t="s">
        <v>1047</v>
      </c>
      <c r="B26" s="607" t="s">
        <v>1027</v>
      </c>
      <c r="C26" s="447">
        <v>0</v>
      </c>
      <c r="D26" s="447">
        <v>0</v>
      </c>
      <c r="E26" s="447">
        <v>0</v>
      </c>
      <c r="F26" s="447">
        <v>0</v>
      </c>
      <c r="G26" s="447">
        <v>0</v>
      </c>
      <c r="H26" s="447">
        <v>0</v>
      </c>
      <c r="I26" s="447">
        <v>0</v>
      </c>
      <c r="J26" s="447">
        <v>0</v>
      </c>
      <c r="K26" s="447">
        <v>0</v>
      </c>
      <c r="L26" s="447">
        <v>0</v>
      </c>
      <c r="M26" s="447">
        <v>0</v>
      </c>
      <c r="N26" s="447">
        <v>0</v>
      </c>
      <c r="O26" s="448"/>
      <c r="P26" s="447">
        <v>0</v>
      </c>
      <c r="Q26" s="447">
        <v>0</v>
      </c>
    </row>
    <row r="27" spans="1:17" ht="19.5" customHeight="1">
      <c r="A27" s="573" t="s">
        <v>1048</v>
      </c>
      <c r="B27" s="607" t="s">
        <v>1029</v>
      </c>
      <c r="C27" s="447">
        <v>105629990.31999999</v>
      </c>
      <c r="D27" s="447">
        <v>96780815.689999998</v>
      </c>
      <c r="E27" s="447">
        <v>948819.26</v>
      </c>
      <c r="F27" s="447">
        <v>0</v>
      </c>
      <c r="G27" s="447">
        <v>0</v>
      </c>
      <c r="H27" s="447">
        <v>0</v>
      </c>
      <c r="I27" s="447">
        <v>30582.68</v>
      </c>
      <c r="J27" s="447">
        <v>12074.6</v>
      </c>
      <c r="K27" s="447">
        <v>18508.080000000002</v>
      </c>
      <c r="L27" s="447">
        <v>0</v>
      </c>
      <c r="M27" s="447">
        <v>0</v>
      </c>
      <c r="N27" s="447">
        <v>0</v>
      </c>
      <c r="O27" s="448"/>
      <c r="P27" s="447">
        <v>10431003.42</v>
      </c>
      <c r="Q27" s="447">
        <v>0</v>
      </c>
    </row>
    <row r="28" spans="1:17" ht="19.5" customHeight="1">
      <c r="A28" s="573" t="s">
        <v>1049</v>
      </c>
      <c r="B28" s="607" t="s">
        <v>1031</v>
      </c>
      <c r="C28" s="447">
        <v>2316132200.4499998</v>
      </c>
      <c r="D28" s="447">
        <v>2305552036.3499999</v>
      </c>
      <c r="E28" s="447">
        <v>0</v>
      </c>
      <c r="F28" s="447">
        <v>0</v>
      </c>
      <c r="G28" s="447">
        <v>0</v>
      </c>
      <c r="H28" s="447">
        <v>0</v>
      </c>
      <c r="I28" s="447">
        <v>610907.65</v>
      </c>
      <c r="J28" s="447">
        <v>610907.65</v>
      </c>
      <c r="K28" s="447">
        <v>0</v>
      </c>
      <c r="L28" s="447">
        <v>0</v>
      </c>
      <c r="M28" s="447">
        <v>0</v>
      </c>
      <c r="N28" s="447">
        <v>0</v>
      </c>
      <c r="O28" s="448"/>
      <c r="P28" s="447">
        <v>7403148.29</v>
      </c>
      <c r="Q28" s="447">
        <v>0</v>
      </c>
    </row>
    <row r="29" spans="1:17" ht="19.5" customHeight="1">
      <c r="A29" s="573" t="s">
        <v>1050</v>
      </c>
      <c r="B29" s="607" t="s">
        <v>1033</v>
      </c>
      <c r="C29" s="447">
        <v>119736490.91</v>
      </c>
      <c r="D29" s="447">
        <v>115259828.16</v>
      </c>
      <c r="E29" s="447">
        <v>2736042.54</v>
      </c>
      <c r="F29" s="447">
        <v>195727.66</v>
      </c>
      <c r="G29" s="447">
        <v>0</v>
      </c>
      <c r="H29" s="447">
        <v>195727.66</v>
      </c>
      <c r="I29" s="447">
        <v>354692.68</v>
      </c>
      <c r="J29" s="447">
        <v>188756.45</v>
      </c>
      <c r="K29" s="447">
        <v>165936.23000000001</v>
      </c>
      <c r="L29" s="447">
        <v>160472.85999999999</v>
      </c>
      <c r="M29" s="447">
        <v>0</v>
      </c>
      <c r="N29" s="447">
        <v>160472.85999999999</v>
      </c>
      <c r="O29" s="448"/>
      <c r="P29" s="447">
        <v>9882188.6799999997</v>
      </c>
      <c r="Q29" s="447">
        <v>0</v>
      </c>
    </row>
    <row r="30" spans="1:17" ht="19.5" customHeight="1">
      <c r="A30" s="573" t="s">
        <v>1051</v>
      </c>
      <c r="B30" s="607" t="s">
        <v>1035</v>
      </c>
      <c r="C30" s="447">
        <v>2560202889.96</v>
      </c>
      <c r="D30" s="447">
        <v>1561449283.29</v>
      </c>
      <c r="E30" s="447">
        <v>436696369.02999997</v>
      </c>
      <c r="F30" s="447">
        <v>32034123.449999999</v>
      </c>
      <c r="G30" s="447">
        <v>0</v>
      </c>
      <c r="H30" s="447">
        <v>23558443.27</v>
      </c>
      <c r="I30" s="447">
        <v>26576168.699999999</v>
      </c>
      <c r="J30" s="447">
        <v>6769399.2000000002</v>
      </c>
      <c r="K30" s="447">
        <v>19806769.460000001</v>
      </c>
      <c r="L30" s="447">
        <v>16421886.880000001</v>
      </c>
      <c r="M30" s="447">
        <v>0</v>
      </c>
      <c r="N30" s="447">
        <v>15365388.560000001</v>
      </c>
      <c r="O30" s="448"/>
      <c r="P30" s="447">
        <v>503357119.81</v>
      </c>
      <c r="Q30" s="447">
        <v>1834764.64</v>
      </c>
    </row>
    <row r="31" spans="1:17" ht="19.5" customHeight="1">
      <c r="A31" s="573" t="s">
        <v>1052</v>
      </c>
      <c r="B31" s="607" t="s">
        <v>1039</v>
      </c>
      <c r="C31" s="447">
        <v>986445111.94000006</v>
      </c>
      <c r="D31" s="447">
        <v>903913430.37</v>
      </c>
      <c r="E31" s="447">
        <v>77612335.109999999</v>
      </c>
      <c r="F31" s="447">
        <v>2301461.52</v>
      </c>
      <c r="G31" s="447">
        <v>0</v>
      </c>
      <c r="H31" s="447">
        <v>2225091.2599999998</v>
      </c>
      <c r="I31" s="447">
        <v>2292682.1</v>
      </c>
      <c r="J31" s="447">
        <v>690644.4</v>
      </c>
      <c r="K31" s="447">
        <v>1601979.3</v>
      </c>
      <c r="L31" s="447">
        <v>1099267.9099999999</v>
      </c>
      <c r="M31" s="447">
        <v>0</v>
      </c>
      <c r="N31" s="447">
        <v>1079140.7</v>
      </c>
      <c r="O31" s="448"/>
      <c r="P31" s="447">
        <v>128821248.34999999</v>
      </c>
      <c r="Q31" s="447">
        <v>349661.23</v>
      </c>
    </row>
    <row r="32" spans="1:17" ht="19.5" customHeight="1">
      <c r="A32" s="609" t="s">
        <v>1053</v>
      </c>
      <c r="B32" s="226" t="s">
        <v>290</v>
      </c>
      <c r="C32" s="447">
        <v>27161225313.799999</v>
      </c>
      <c r="D32" s="447">
        <v>22061735635.799999</v>
      </c>
      <c r="E32" s="447">
        <v>4497513934.4799995</v>
      </c>
      <c r="F32" s="447">
        <v>667045570.94000006</v>
      </c>
      <c r="G32" s="447">
        <v>0</v>
      </c>
      <c r="H32" s="447">
        <v>652722017.20000005</v>
      </c>
      <c r="I32" s="447">
        <v>-200325956.22999999</v>
      </c>
      <c r="J32" s="447">
        <v>-47354554.340000004</v>
      </c>
      <c r="K32" s="447">
        <v>-152971343.44999999</v>
      </c>
      <c r="L32" s="447">
        <v>-294977069.23000002</v>
      </c>
      <c r="M32" s="447">
        <v>0</v>
      </c>
      <c r="N32" s="447">
        <v>-293900443.69</v>
      </c>
      <c r="O32" s="449">
        <v>-16774331.15</v>
      </c>
      <c r="P32" s="449">
        <v>10595286686.26</v>
      </c>
      <c r="Q32" s="449">
        <v>288803417.33999997</v>
      </c>
    </row>
    <row r="33" spans="1:17">
      <c r="A33" s="648"/>
      <c r="B33" s="648"/>
      <c r="C33" s="648"/>
      <c r="D33" s="648"/>
      <c r="E33" s="648"/>
      <c r="F33" s="648"/>
      <c r="G33" s="648"/>
      <c r="H33" s="648"/>
      <c r="I33" s="648"/>
      <c r="J33" s="648"/>
      <c r="K33" s="649"/>
      <c r="L33" s="649"/>
      <c r="M33" s="650"/>
      <c r="N33" s="650"/>
      <c r="O33" s="650"/>
      <c r="P33" s="650"/>
      <c r="Q33" s="650"/>
    </row>
    <row r="34" spans="1:17">
      <c r="A34" s="648"/>
      <c r="B34" s="648"/>
      <c r="C34" s="648"/>
      <c r="D34" s="648"/>
      <c r="E34" s="648"/>
      <c r="F34" s="648"/>
      <c r="G34" s="648"/>
      <c r="H34" s="648"/>
      <c r="I34" s="648"/>
      <c r="J34" s="648"/>
      <c r="K34" s="649"/>
      <c r="L34" s="649"/>
      <c r="M34" s="650"/>
      <c r="N34" s="650"/>
      <c r="O34" s="650"/>
      <c r="P34" s="650"/>
      <c r="Q34" s="650"/>
    </row>
    <row r="35" spans="1:17">
      <c r="A35" s="649"/>
      <c r="B35" s="649"/>
      <c r="C35" s="649"/>
      <c r="D35" s="649"/>
      <c r="E35" s="649"/>
      <c r="F35" s="649"/>
      <c r="G35" s="649"/>
      <c r="H35" s="649"/>
      <c r="I35" s="649"/>
      <c r="J35" s="649"/>
      <c r="K35" s="184"/>
      <c r="L35" s="184"/>
      <c r="M35" s="190"/>
      <c r="N35" s="190"/>
      <c r="O35" s="190"/>
      <c r="P35" s="190"/>
      <c r="Q35" s="190"/>
    </row>
    <row r="36" spans="1:17">
      <c r="A36" s="648"/>
      <c r="B36" s="648"/>
      <c r="C36" s="648"/>
      <c r="D36" s="648"/>
      <c r="E36" s="648"/>
      <c r="F36" s="648"/>
      <c r="G36" s="648"/>
      <c r="H36" s="648"/>
      <c r="I36" s="648"/>
      <c r="J36" s="648"/>
      <c r="K36" s="184"/>
      <c r="L36" s="184"/>
      <c r="M36" s="190"/>
      <c r="N36" s="190"/>
      <c r="O36" s="190"/>
      <c r="P36" s="190"/>
      <c r="Q36" s="190"/>
    </row>
    <row r="37" spans="1:17">
      <c r="A37" s="647"/>
      <c r="B37" s="647"/>
      <c r="C37" s="647"/>
      <c r="D37" s="647"/>
      <c r="E37" s="647"/>
      <c r="F37" s="647"/>
      <c r="G37" s="647"/>
      <c r="H37" s="647"/>
      <c r="I37" s="647"/>
      <c r="J37" s="647"/>
      <c r="K37" s="647"/>
      <c r="L37" s="647"/>
      <c r="M37" s="647"/>
      <c r="N37" s="647"/>
      <c r="O37" s="647"/>
      <c r="P37" s="647"/>
      <c r="Q37" s="647"/>
    </row>
    <row r="38" spans="1:17">
      <c r="A38" s="647"/>
      <c r="B38" s="647"/>
      <c r="C38" s="647"/>
      <c r="D38" s="647"/>
      <c r="E38" s="647"/>
      <c r="F38" s="647"/>
      <c r="G38" s="647"/>
      <c r="H38" s="647"/>
      <c r="I38" s="647"/>
      <c r="J38" s="647"/>
      <c r="K38" s="647"/>
      <c r="L38" s="647"/>
      <c r="M38" s="647"/>
      <c r="N38" s="647"/>
      <c r="O38" s="647"/>
      <c r="P38" s="647"/>
      <c r="Q38" s="647"/>
    </row>
    <row r="39" spans="1:17">
      <c r="A39" s="647"/>
      <c r="B39" s="647"/>
      <c r="C39" s="647"/>
      <c r="D39" s="647"/>
      <c r="E39" s="647"/>
      <c r="F39" s="647"/>
      <c r="G39" s="647"/>
      <c r="H39" s="647"/>
      <c r="I39" s="647"/>
      <c r="J39" s="647"/>
      <c r="K39" s="647"/>
      <c r="L39" s="647"/>
      <c r="M39" s="647"/>
      <c r="N39" s="647"/>
      <c r="O39" s="647"/>
      <c r="P39" s="647"/>
      <c r="Q39" s="647"/>
    </row>
  </sheetData>
  <mergeCells count="24">
    <mergeCell ref="C7:H7"/>
    <mergeCell ref="I7:N7"/>
    <mergeCell ref="O7:O9"/>
    <mergeCell ref="P7:Q7"/>
    <mergeCell ref="C8:E8"/>
    <mergeCell ref="F8:H8"/>
    <mergeCell ref="I8:K8"/>
    <mergeCell ref="L8:N8"/>
    <mergeCell ref="P8:P9"/>
    <mergeCell ref="Q8:Q9"/>
    <mergeCell ref="A38:Q38"/>
    <mergeCell ref="A39:Q39"/>
    <mergeCell ref="A37:Q37"/>
    <mergeCell ref="A33:J33"/>
    <mergeCell ref="K33:K34"/>
    <mergeCell ref="L33:L34"/>
    <mergeCell ref="M33:M34"/>
    <mergeCell ref="N33:N34"/>
    <mergeCell ref="O33:O34"/>
    <mergeCell ref="P33:P34"/>
    <mergeCell ref="Q33:Q34"/>
    <mergeCell ref="A34:J34"/>
    <mergeCell ref="A35:J35"/>
    <mergeCell ref="A36:J36"/>
  </mergeCells>
  <hyperlinks>
    <hyperlink ref="A1" location="Index!A1" display="&lt;- zurück" xr:uid="{BC4E56D3-BB3D-4564-83BD-E9975737956E}"/>
  </hyperlinks>
  <pageMargins left="0.7" right="0.7" top="0.75" bottom="0.75" header="0.3" footer="0.3"/>
  <pageSetup paperSize="9" orientation="portrait"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CF2E-965F-41F7-B616-8EF756DD3BDA}">
  <sheetPr>
    <pageSetUpPr fitToPage="1"/>
  </sheetPr>
  <dimension ref="A1:H11"/>
  <sheetViews>
    <sheetView showGridLines="0" workbookViewId="0">
      <selection activeCell="B1" sqref="B1"/>
    </sheetView>
  </sheetViews>
  <sheetFormatPr baseColWidth="10" defaultColWidth="8.85546875" defaultRowHeight="12.75"/>
  <cols>
    <col min="1" max="1" width="6.140625" style="4" customWidth="1"/>
    <col min="2" max="2" width="27" style="4" customWidth="1"/>
    <col min="3" max="8" width="16.7109375" style="4" customWidth="1"/>
    <col min="9" max="16384" width="8.85546875" style="4"/>
  </cols>
  <sheetData>
    <row r="1" spans="1:8">
      <c r="A1" s="21" t="s">
        <v>124</v>
      </c>
    </row>
    <row r="3" spans="1:8" ht="24" customHeight="1">
      <c r="A3" s="61" t="s">
        <v>1054</v>
      </c>
    </row>
    <row r="4" spans="1:8" ht="12.6" customHeight="1">
      <c r="A4" s="61"/>
    </row>
    <row r="5" spans="1:8">
      <c r="A5" s="193"/>
      <c r="H5" s="26" t="s">
        <v>126</v>
      </c>
    </row>
    <row r="6" spans="1:8">
      <c r="A6" s="193"/>
      <c r="C6" s="17" t="s">
        <v>129</v>
      </c>
      <c r="D6" s="17" t="s">
        <v>130</v>
      </c>
      <c r="E6" s="17" t="s">
        <v>131</v>
      </c>
      <c r="F6" s="17" t="s">
        <v>203</v>
      </c>
      <c r="G6" s="17" t="s">
        <v>204</v>
      </c>
      <c r="H6" s="17" t="s">
        <v>361</v>
      </c>
    </row>
    <row r="7" spans="1:8">
      <c r="C7" s="658" t="s">
        <v>1055</v>
      </c>
      <c r="D7" s="658"/>
      <c r="E7" s="658"/>
      <c r="F7" s="658"/>
      <c r="G7" s="658"/>
      <c r="H7" s="658"/>
    </row>
    <row r="8" spans="1:8" ht="42" customHeight="1">
      <c r="C8" s="16" t="s">
        <v>1056</v>
      </c>
      <c r="D8" s="16" t="s">
        <v>1057</v>
      </c>
      <c r="E8" s="16" t="s">
        <v>1058</v>
      </c>
      <c r="F8" s="16" t="s">
        <v>1059</v>
      </c>
      <c r="G8" s="16" t="s">
        <v>1060</v>
      </c>
      <c r="H8" s="16" t="s">
        <v>290</v>
      </c>
    </row>
    <row r="9" spans="1:8" ht="19.5" customHeight="1">
      <c r="A9" s="153">
        <v>1</v>
      </c>
      <c r="B9" s="195" t="s">
        <v>1026</v>
      </c>
      <c r="C9" s="427">
        <v>3558847508.25</v>
      </c>
      <c r="D9" s="427">
        <v>1210616128.9000001</v>
      </c>
      <c r="E9" s="427">
        <v>2805087426.48</v>
      </c>
      <c r="F9" s="427">
        <v>9984309224.5499992</v>
      </c>
      <c r="G9" s="427">
        <v>50919.29</v>
      </c>
      <c r="H9" s="427">
        <v>17558911207.470001</v>
      </c>
    </row>
    <row r="10" spans="1:8" ht="19.5" customHeight="1">
      <c r="A10" s="153">
        <v>2</v>
      </c>
      <c r="B10" s="195" t="s">
        <v>524</v>
      </c>
      <c r="C10" s="427">
        <v>189543365.56</v>
      </c>
      <c r="D10" s="427">
        <v>26785054.609999999</v>
      </c>
      <c r="E10" s="427">
        <v>184139141</v>
      </c>
      <c r="F10" s="427">
        <v>861977107.23000002</v>
      </c>
      <c r="G10" s="427"/>
      <c r="H10" s="427">
        <v>1262444668.4000001</v>
      </c>
    </row>
    <row r="11" spans="1:8" ht="19.5" customHeight="1">
      <c r="A11" s="605">
        <v>3</v>
      </c>
      <c r="B11" s="606" t="s">
        <v>290</v>
      </c>
      <c r="C11" s="427">
        <v>3748390873.8099999</v>
      </c>
      <c r="D11" s="427">
        <v>1237401183.51</v>
      </c>
      <c r="E11" s="427">
        <v>2989226567.48</v>
      </c>
      <c r="F11" s="427">
        <v>10846286331.779999</v>
      </c>
      <c r="G11" s="427">
        <v>50919.29</v>
      </c>
      <c r="H11" s="427">
        <v>18821355875.870003</v>
      </c>
    </row>
  </sheetData>
  <mergeCells count="1">
    <mergeCell ref="C7:H7"/>
  </mergeCells>
  <hyperlinks>
    <hyperlink ref="A1" location="Index!A1" display="&lt;- zurück" xr:uid="{F263A4F2-C820-4856-91C8-C80A0B073125}"/>
  </hyperlinks>
  <pageMargins left="0.70866141732283472" right="0.70866141732283472" top="0.74803149606299213" bottom="0.74803149606299213" header="0.31496062992125984" footer="0.31496062992125984"/>
  <pageSetup paperSize="9" scale="80"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90FC0-806E-4B55-B000-83D59718E073}">
  <sheetPr>
    <pageSetUpPr fitToPage="1"/>
  </sheetPr>
  <dimension ref="A1:C21"/>
  <sheetViews>
    <sheetView showGridLines="0" workbookViewId="0">
      <selection activeCell="B1" sqref="B1"/>
    </sheetView>
  </sheetViews>
  <sheetFormatPr baseColWidth="10" defaultColWidth="9.140625" defaultRowHeight="12.75"/>
  <cols>
    <col min="1" max="1" width="5.85546875" style="196" customWidth="1"/>
    <col min="2" max="2" width="74.5703125" style="196" customWidth="1"/>
    <col min="3" max="3" width="26" style="196" customWidth="1"/>
    <col min="4" max="4" width="9.140625" style="196"/>
    <col min="5" max="5" width="3.28515625" style="196" customWidth="1"/>
    <col min="6" max="16384" width="9.140625" style="196"/>
  </cols>
  <sheetData>
    <row r="1" spans="1:3">
      <c r="A1" s="21" t="s">
        <v>124</v>
      </c>
    </row>
    <row r="3" spans="1:3" ht="24" customHeight="1">
      <c r="A3" s="61" t="s">
        <v>1061</v>
      </c>
    </row>
    <row r="4" spans="1:3" ht="14.45" customHeight="1">
      <c r="A4" s="61"/>
    </row>
    <row r="5" spans="1:3">
      <c r="A5" s="197"/>
      <c r="C5" s="26" t="s">
        <v>126</v>
      </c>
    </row>
    <row r="6" spans="1:3">
      <c r="A6" s="197"/>
      <c r="C6" s="200" t="s">
        <v>129</v>
      </c>
    </row>
    <row r="7" spans="1:3">
      <c r="A7" s="197"/>
      <c r="C7" s="200" t="s">
        <v>1062</v>
      </c>
    </row>
    <row r="8" spans="1:3" ht="19.5" customHeight="1">
      <c r="A8" s="198" t="s">
        <v>593</v>
      </c>
      <c r="B8" s="9" t="str">
        <f>"Ursprünglicher Bestand notleidender Darlehen und Kredite - "&amp;'Ref Date'!D4</f>
        <v>Ursprünglicher Bestand notleidender Darlehen und Kredite - Dez 24</v>
      </c>
      <c r="C8" s="473">
        <v>609161113.79999995</v>
      </c>
    </row>
    <row r="9" spans="1:3" ht="19.5" customHeight="1">
      <c r="A9" s="199" t="s">
        <v>776</v>
      </c>
      <c r="B9" s="8" t="s">
        <v>1063</v>
      </c>
      <c r="C9" s="474">
        <f>152412510.08+13148.1199998856</f>
        <v>152425658.1999999</v>
      </c>
    </row>
    <row r="10" spans="1:3" ht="19.5" customHeight="1">
      <c r="A10" s="199" t="s">
        <v>1028</v>
      </c>
      <c r="B10" s="201" t="s">
        <v>1064</v>
      </c>
      <c r="C10" s="474">
        <v>-129072513.69</v>
      </c>
    </row>
    <row r="11" spans="1:3" ht="19.5" customHeight="1">
      <c r="A11" s="199" t="s">
        <v>1030</v>
      </c>
      <c r="B11" s="359" t="s">
        <v>1065</v>
      </c>
      <c r="C11" s="474">
        <v>-12487192.9</v>
      </c>
    </row>
    <row r="12" spans="1:3" ht="19.5" customHeight="1">
      <c r="A12" s="199" t="s">
        <v>1032</v>
      </c>
      <c r="B12" s="359" t="s">
        <v>1066</v>
      </c>
      <c r="C12" s="474">
        <v>-116585320.78999999</v>
      </c>
    </row>
    <row r="13" spans="1:3" ht="19.5" customHeight="1">
      <c r="A13" s="198" t="s">
        <v>1034</v>
      </c>
      <c r="B13" s="9" t="str">
        <f>"Endgültiger Bestand notleidender Darlehen und Kredite - "&amp;'Ref Date'!D2</f>
        <v>Endgültiger Bestand notleidender Darlehen und Kredite - Jun 25</v>
      </c>
      <c r="C13" s="475">
        <v>632514258.30999994</v>
      </c>
    </row>
    <row r="16" spans="1:3">
      <c r="C16" s="482"/>
    </row>
    <row r="17" spans="3:3">
      <c r="C17" s="482"/>
    </row>
    <row r="18" spans="3:3">
      <c r="C18" s="482"/>
    </row>
    <row r="20" spans="3:3">
      <c r="C20" s="482"/>
    </row>
    <row r="21" spans="3:3">
      <c r="C21" s="482"/>
    </row>
  </sheetData>
  <hyperlinks>
    <hyperlink ref="A1" location="Index!A1" display="&lt;- zurück" xr:uid="{059D1E0D-8642-43C6-8A38-481DA018DF61}"/>
  </hyperlinks>
  <pageMargins left="0.70866141732283472" right="0.70866141732283472" top="0.74803149606299213" bottom="0.74803149606299213" header="0.31496062992125984" footer="0.31496062992125984"/>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C2" sqref="C2"/>
    </sheetView>
  </sheetViews>
  <sheetFormatPr baseColWidth="10" defaultColWidth="8.85546875" defaultRowHeight="18"/>
  <cols>
    <col min="1" max="1" width="8.85546875" style="31"/>
    <col min="2" max="2" width="20.28515625" style="297" customWidth="1"/>
    <col min="3" max="3" width="21.7109375" style="292" customWidth="1"/>
    <col min="4" max="4" width="21.28515625" style="298" customWidth="1"/>
    <col min="5" max="5" width="18.42578125" style="292" customWidth="1"/>
    <col min="6" max="6" width="17.7109375" style="292" customWidth="1"/>
    <col min="7" max="7" width="17.28515625" style="31" customWidth="1"/>
    <col min="8" max="10" width="8.85546875" style="31"/>
    <col min="11" max="11" width="8.85546875" style="299"/>
    <col min="12" max="16384" width="8.85546875" style="31"/>
  </cols>
  <sheetData>
    <row r="2" spans="2:7">
      <c r="B2" s="289" t="s">
        <v>6</v>
      </c>
      <c r="C2" s="290">
        <f>Deckblatt!C14</f>
        <v>45838</v>
      </c>
      <c r="D2" s="291" t="str">
        <f>CONCATENATE(VLOOKUP(MONTH(C2),$F$2:$G$13,2,0)," ",RIGHT(YEAR(C2),2))</f>
        <v>Jun 25</v>
      </c>
      <c r="E2" s="345"/>
      <c r="F2" s="293">
        <v>1</v>
      </c>
      <c r="G2" s="345" t="s">
        <v>7</v>
      </c>
    </row>
    <row r="3" spans="2:7">
      <c r="B3" s="295" t="s">
        <v>8</v>
      </c>
      <c r="C3" s="296">
        <f>EOMONTH(C2,-3)</f>
        <v>45747</v>
      </c>
      <c r="D3" s="291" t="str">
        <f>CONCATENATE(VLOOKUP(MONTH(C3),$F$2:$G$13,2,0)," ",RIGHT(YEAR(C3),2))</f>
        <v>Mär 25</v>
      </c>
      <c r="E3" s="345"/>
      <c r="F3" s="293">
        <v>2</v>
      </c>
      <c r="G3" s="294" t="s">
        <v>9</v>
      </c>
    </row>
    <row r="4" spans="2:7">
      <c r="B4" s="295" t="s">
        <v>10</v>
      </c>
      <c r="C4" s="296">
        <f>EOMONTH(C2,-6)</f>
        <v>45657</v>
      </c>
      <c r="D4" s="291" t="str">
        <f>CONCATENATE(VLOOKUP(MONTH(C4),$F$2:$G$13,2,0)," ",RIGHT(YEAR(C4),2))</f>
        <v>Dez 24</v>
      </c>
      <c r="E4" s="345"/>
      <c r="F4" s="293">
        <v>3</v>
      </c>
      <c r="G4" s="294" t="s">
        <v>11</v>
      </c>
    </row>
    <row r="5" spans="2:7">
      <c r="B5" s="295" t="s">
        <v>12</v>
      </c>
      <c r="C5" s="301">
        <v>45291</v>
      </c>
      <c r="D5" s="291" t="str">
        <f>CONCATENATE(VLOOKUP(MONTH(C5),$F$2:$G$13,2,0)," ",RIGHT(YEAR(C5),2))</f>
        <v>Dez 23</v>
      </c>
      <c r="E5" s="345"/>
      <c r="F5" s="293">
        <v>4</v>
      </c>
      <c r="G5" s="294" t="s">
        <v>13</v>
      </c>
    </row>
    <row r="6" spans="2:7">
      <c r="E6" s="345"/>
      <c r="F6" s="293">
        <v>5</v>
      </c>
      <c r="G6" s="294" t="s">
        <v>14</v>
      </c>
    </row>
    <row r="7" spans="2:7">
      <c r="E7" s="345"/>
      <c r="F7" s="293">
        <v>6</v>
      </c>
      <c r="G7" s="294" t="s">
        <v>15</v>
      </c>
    </row>
    <row r="8" spans="2:7">
      <c r="E8" s="345"/>
      <c r="F8" s="293">
        <v>7</v>
      </c>
      <c r="G8" s="294" t="s">
        <v>16</v>
      </c>
    </row>
    <row r="9" spans="2:7">
      <c r="E9" s="345"/>
      <c r="F9" s="293">
        <v>8</v>
      </c>
      <c r="G9" s="294" t="s">
        <v>17</v>
      </c>
    </row>
    <row r="10" spans="2:7">
      <c r="E10" s="345"/>
      <c r="F10" s="293">
        <v>9</v>
      </c>
      <c r="G10" s="294" t="s">
        <v>18</v>
      </c>
    </row>
    <row r="11" spans="2:7">
      <c r="E11" s="345"/>
      <c r="F11" s="293">
        <v>10</v>
      </c>
      <c r="G11" s="294" t="s">
        <v>19</v>
      </c>
    </row>
    <row r="12" spans="2:7">
      <c r="E12" s="345"/>
      <c r="F12" s="293">
        <v>11</v>
      </c>
      <c r="G12" s="294" t="s">
        <v>20</v>
      </c>
    </row>
    <row r="13" spans="2:7">
      <c r="E13" s="345"/>
      <c r="F13" s="293">
        <v>12</v>
      </c>
      <c r="G13" s="294" t="s">
        <v>21</v>
      </c>
    </row>
  </sheetData>
  <pageMargins left="0.7" right="0.7" top="0.75" bottom="0.75" header="0.3" footer="0.3"/>
  <pageSetup paperSize="9" orientation="portrait" horizontalDpi="200" verticalDpi="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29D4-30DC-4364-B371-DE472DFEBF7F}">
  <dimension ref="A1:J24"/>
  <sheetViews>
    <sheetView showGridLines="0" workbookViewId="0">
      <selection activeCell="B1" sqref="B1"/>
    </sheetView>
  </sheetViews>
  <sheetFormatPr baseColWidth="10" defaultColWidth="9.140625" defaultRowHeight="12.75"/>
  <cols>
    <col min="1" max="1" width="9.140625" style="4"/>
    <col min="2" max="2" width="40.85546875" style="4" bestFit="1" customWidth="1"/>
    <col min="3" max="3" width="20" style="4" customWidth="1"/>
    <col min="4" max="4" width="22.7109375" style="4" customWidth="1"/>
    <col min="5" max="5" width="15" style="4" customWidth="1"/>
    <col min="6" max="6" width="16.5703125" style="4" customWidth="1"/>
    <col min="7" max="7" width="20.42578125" style="4" customWidth="1"/>
    <col min="8" max="8" width="22" style="4" customWidth="1"/>
    <col min="9" max="9" width="20.28515625" style="4" customWidth="1"/>
    <col min="10" max="10" width="46.7109375" style="4" customWidth="1"/>
    <col min="11" max="16384" width="9.140625" style="4"/>
  </cols>
  <sheetData>
    <row r="1" spans="1:10">
      <c r="A1" s="21" t="s">
        <v>124</v>
      </c>
    </row>
    <row r="3" spans="1:10" ht="24" customHeight="1">
      <c r="A3" s="61" t="s">
        <v>1067</v>
      </c>
      <c r="B3" s="31"/>
      <c r="C3" s="31"/>
      <c r="D3" s="31"/>
      <c r="E3" s="31"/>
      <c r="F3" s="31"/>
    </row>
    <row r="5" spans="1:10">
      <c r="J5" s="26" t="s">
        <v>126</v>
      </c>
    </row>
    <row r="6" spans="1:10">
      <c r="B6" s="284"/>
      <c r="C6" s="17" t="s">
        <v>129</v>
      </c>
      <c r="D6" s="17" t="s">
        <v>130</v>
      </c>
      <c r="E6" s="17" t="s">
        <v>131</v>
      </c>
      <c r="F6" s="17" t="s">
        <v>203</v>
      </c>
      <c r="G6" s="17" t="s">
        <v>204</v>
      </c>
      <c r="H6" s="17" t="s">
        <v>361</v>
      </c>
      <c r="I6" s="17" t="s">
        <v>363</v>
      </c>
      <c r="J6" s="17" t="s">
        <v>367</v>
      </c>
    </row>
    <row r="7" spans="1:10" ht="58.15" customHeight="1">
      <c r="B7" s="284"/>
      <c r="C7" s="660" t="s">
        <v>1068</v>
      </c>
      <c r="D7" s="661"/>
      <c r="E7" s="661"/>
      <c r="F7" s="662"/>
      <c r="G7" s="660" t="s">
        <v>1012</v>
      </c>
      <c r="H7" s="662"/>
      <c r="I7" s="663" t="s">
        <v>1069</v>
      </c>
      <c r="J7" s="664"/>
    </row>
    <row r="8" spans="1:10" ht="23.25" customHeight="1">
      <c r="B8" s="284"/>
      <c r="C8" s="665" t="s">
        <v>1070</v>
      </c>
      <c r="D8" s="667" t="s">
        <v>1071</v>
      </c>
      <c r="E8" s="667"/>
      <c r="F8" s="667"/>
      <c r="G8" s="665" t="s">
        <v>1072</v>
      </c>
      <c r="H8" s="665" t="s">
        <v>1073</v>
      </c>
      <c r="I8" s="208"/>
      <c r="J8" s="665" t="s">
        <v>1074</v>
      </c>
    </row>
    <row r="9" spans="1:10" ht="34.15" customHeight="1">
      <c r="A9" s="102"/>
      <c r="B9" s="285"/>
      <c r="C9" s="666"/>
      <c r="D9" s="209"/>
      <c r="E9" s="10" t="s">
        <v>1075</v>
      </c>
      <c r="F9" s="210" t="s">
        <v>1076</v>
      </c>
      <c r="G9" s="666"/>
      <c r="H9" s="666"/>
      <c r="I9" s="208"/>
      <c r="J9" s="666"/>
    </row>
    <row r="10" spans="1:10" ht="19.5" customHeight="1">
      <c r="A10" s="188" t="s">
        <v>1024</v>
      </c>
      <c r="B10" s="202" t="s">
        <v>1025</v>
      </c>
      <c r="C10" s="450">
        <v>0</v>
      </c>
      <c r="D10" s="450">
        <v>0</v>
      </c>
      <c r="E10" s="450">
        <v>0</v>
      </c>
      <c r="F10" s="450">
        <v>0</v>
      </c>
      <c r="G10" s="450">
        <v>0</v>
      </c>
      <c r="H10" s="450">
        <v>0</v>
      </c>
      <c r="I10" s="450">
        <v>0</v>
      </c>
      <c r="J10" s="450">
        <v>0</v>
      </c>
    </row>
    <row r="11" spans="1:10" ht="19.5" customHeight="1">
      <c r="A11" s="573" t="s">
        <v>593</v>
      </c>
      <c r="B11" s="202" t="s">
        <v>1026</v>
      </c>
      <c r="C11" s="450">
        <v>501183941.29000002</v>
      </c>
      <c r="D11" s="450">
        <v>291473353.81999999</v>
      </c>
      <c r="E11" s="450">
        <v>291473353.81</v>
      </c>
      <c r="F11" s="450">
        <v>291473353.81</v>
      </c>
      <c r="G11" s="450">
        <v>-20083364.809999999</v>
      </c>
      <c r="H11" s="450">
        <v>-111724704.06999999</v>
      </c>
      <c r="I11" s="450">
        <v>519362733.56</v>
      </c>
      <c r="J11" s="450">
        <v>152258617.66</v>
      </c>
    </row>
    <row r="12" spans="1:10" ht="19.5" customHeight="1">
      <c r="A12" s="573" t="s">
        <v>776</v>
      </c>
      <c r="B12" s="604" t="s">
        <v>1027</v>
      </c>
      <c r="C12" s="450">
        <v>0</v>
      </c>
      <c r="D12" s="450">
        <v>0</v>
      </c>
      <c r="E12" s="450">
        <v>0</v>
      </c>
      <c r="F12" s="450">
        <v>0</v>
      </c>
      <c r="G12" s="450">
        <v>0</v>
      </c>
      <c r="H12" s="450">
        <v>0</v>
      </c>
      <c r="I12" s="450">
        <v>0</v>
      </c>
      <c r="J12" s="450">
        <v>0</v>
      </c>
    </row>
    <row r="13" spans="1:10" ht="19.5" customHeight="1">
      <c r="A13" s="573" t="s">
        <v>1028</v>
      </c>
      <c r="B13" s="604" t="s">
        <v>1029</v>
      </c>
      <c r="C13" s="450">
        <v>0</v>
      </c>
      <c r="D13" s="450">
        <v>375666.75</v>
      </c>
      <c r="E13" s="450">
        <v>375666.75</v>
      </c>
      <c r="F13" s="450">
        <v>375666.75</v>
      </c>
      <c r="G13" s="450">
        <v>0</v>
      </c>
      <c r="H13" s="450">
        <v>-15880.28</v>
      </c>
      <c r="I13" s="450">
        <v>359786.47</v>
      </c>
      <c r="J13" s="450">
        <v>359786.47</v>
      </c>
    </row>
    <row r="14" spans="1:10" ht="19.5" customHeight="1">
      <c r="A14" s="573" t="s">
        <v>1030</v>
      </c>
      <c r="B14" s="604" t="s">
        <v>1031</v>
      </c>
      <c r="C14" s="450">
        <v>0</v>
      </c>
      <c r="D14" s="450">
        <v>0</v>
      </c>
      <c r="E14" s="450">
        <v>0</v>
      </c>
      <c r="F14" s="450">
        <v>0</v>
      </c>
      <c r="G14" s="450">
        <v>0</v>
      </c>
      <c r="H14" s="450">
        <v>0</v>
      </c>
      <c r="I14" s="450">
        <v>0</v>
      </c>
      <c r="J14" s="450">
        <v>0</v>
      </c>
    </row>
    <row r="15" spans="1:10" ht="19.5" customHeight="1">
      <c r="A15" s="573" t="s">
        <v>1032</v>
      </c>
      <c r="B15" s="604" t="s">
        <v>1033</v>
      </c>
      <c r="C15" s="450">
        <v>355740.91</v>
      </c>
      <c r="D15" s="450">
        <v>6487052.3399999999</v>
      </c>
      <c r="E15" s="450">
        <v>6487052.3399999999</v>
      </c>
      <c r="F15" s="450">
        <v>6487052.3399999999</v>
      </c>
      <c r="G15" s="450">
        <v>-22630.89</v>
      </c>
      <c r="H15" s="450">
        <v>-2021308.04</v>
      </c>
      <c r="I15" s="450">
        <v>4419893.53</v>
      </c>
      <c r="J15" s="450">
        <v>4140674.11</v>
      </c>
    </row>
    <row r="16" spans="1:10" ht="19.5" customHeight="1">
      <c r="A16" s="573" t="s">
        <v>1034</v>
      </c>
      <c r="B16" s="604" t="s">
        <v>1035</v>
      </c>
      <c r="C16" s="450">
        <v>404943454.69</v>
      </c>
      <c r="D16" s="450">
        <v>224605035.41</v>
      </c>
      <c r="E16" s="450">
        <v>224605035.40000001</v>
      </c>
      <c r="F16" s="450">
        <v>224605035.40000001</v>
      </c>
      <c r="G16" s="450">
        <v>-18009991.27</v>
      </c>
      <c r="H16" s="450">
        <v>-93162139.900000006</v>
      </c>
      <c r="I16" s="450">
        <v>400784956.60000002</v>
      </c>
      <c r="J16" s="450">
        <v>111284719.81</v>
      </c>
    </row>
    <row r="17" spans="1:10" ht="19.5" customHeight="1">
      <c r="A17" s="573" t="s">
        <v>1036</v>
      </c>
      <c r="B17" s="604" t="s">
        <v>1039</v>
      </c>
      <c r="C17" s="450">
        <v>95884745.689999998</v>
      </c>
      <c r="D17" s="450">
        <v>60005599.32</v>
      </c>
      <c r="E17" s="450">
        <v>60005599.32</v>
      </c>
      <c r="F17" s="450">
        <v>60005599.32</v>
      </c>
      <c r="G17" s="450">
        <v>-2050742.65</v>
      </c>
      <c r="H17" s="450">
        <v>-16525375.85</v>
      </c>
      <c r="I17" s="450">
        <v>113798096.95999999</v>
      </c>
      <c r="J17" s="450">
        <v>36473437.270000003</v>
      </c>
    </row>
    <row r="18" spans="1:10" ht="19.5" customHeight="1">
      <c r="A18" s="573" t="s">
        <v>1038</v>
      </c>
      <c r="B18" s="202" t="s">
        <v>524</v>
      </c>
      <c r="C18" s="450">
        <v>0</v>
      </c>
      <c r="D18" s="450">
        <v>0</v>
      </c>
      <c r="E18" s="450">
        <v>0</v>
      </c>
      <c r="F18" s="450">
        <v>0</v>
      </c>
      <c r="G18" s="450">
        <v>0</v>
      </c>
      <c r="H18" s="450">
        <v>0</v>
      </c>
      <c r="I18" s="450">
        <v>0</v>
      </c>
      <c r="J18" s="450">
        <v>0</v>
      </c>
    </row>
    <row r="19" spans="1:10" ht="19.5" customHeight="1">
      <c r="A19" s="204" t="s">
        <v>1040</v>
      </c>
      <c r="B19" s="205" t="s">
        <v>1077</v>
      </c>
      <c r="C19" s="451">
        <v>32385852.460000001</v>
      </c>
      <c r="D19" s="451">
        <v>7181248.8499999996</v>
      </c>
      <c r="E19" s="451">
        <v>0</v>
      </c>
      <c r="F19" s="451">
        <v>0</v>
      </c>
      <c r="G19" s="451">
        <v>698398.84</v>
      </c>
      <c r="H19" s="451">
        <v>3845356.78</v>
      </c>
      <c r="I19" s="451">
        <v>8399990.9800000004</v>
      </c>
      <c r="J19" s="451">
        <v>59448.25</v>
      </c>
    </row>
    <row r="20" spans="1:10" ht="19.5" customHeight="1">
      <c r="A20" s="206">
        <v>100</v>
      </c>
      <c r="B20" s="207" t="s">
        <v>290</v>
      </c>
      <c r="C20" s="451">
        <v>533569793.75</v>
      </c>
      <c r="D20" s="451">
        <v>298654602.67000002</v>
      </c>
      <c r="E20" s="451">
        <v>291473353.81</v>
      </c>
      <c r="F20" s="451">
        <v>291473353.81</v>
      </c>
      <c r="G20" s="451">
        <v>-20781763.649999999</v>
      </c>
      <c r="H20" s="451">
        <v>-115570060.84999999</v>
      </c>
      <c r="I20" s="451">
        <v>527762724.54000002</v>
      </c>
      <c r="J20" s="451">
        <v>152318065.91</v>
      </c>
    </row>
    <row r="22" spans="1:10">
      <c r="A22" s="659"/>
      <c r="B22" s="659"/>
      <c r="C22" s="659"/>
      <c r="D22" s="659"/>
      <c r="E22" s="659"/>
      <c r="F22" s="659"/>
      <c r="G22" s="659"/>
      <c r="H22" s="659"/>
      <c r="I22" s="659"/>
      <c r="J22" s="659"/>
    </row>
    <row r="23" spans="1:10">
      <c r="A23" s="659"/>
      <c r="B23" s="659"/>
      <c r="C23" s="659"/>
      <c r="D23" s="659"/>
      <c r="E23" s="659"/>
      <c r="F23" s="659"/>
      <c r="G23" s="659"/>
      <c r="H23" s="659"/>
      <c r="I23" s="659"/>
      <c r="J23" s="659"/>
    </row>
    <row r="24" spans="1:10">
      <c r="A24" s="659"/>
      <c r="B24" s="659"/>
      <c r="C24" s="659"/>
      <c r="D24" s="659"/>
      <c r="E24" s="659"/>
      <c r="F24" s="659"/>
      <c r="G24" s="659"/>
      <c r="H24" s="659"/>
      <c r="I24" s="659"/>
      <c r="J24" s="659"/>
    </row>
  </sheetData>
  <mergeCells count="9">
    <mergeCell ref="A22:J24"/>
    <mergeCell ref="C7:F7"/>
    <mergeCell ref="G7:H7"/>
    <mergeCell ref="I7:J7"/>
    <mergeCell ref="C8:C9"/>
    <mergeCell ref="D8:F8"/>
    <mergeCell ref="G8:G9"/>
    <mergeCell ref="H8:H9"/>
    <mergeCell ref="J8:J9"/>
  </mergeCells>
  <hyperlinks>
    <hyperlink ref="A1" location="Index!A1" display="&lt;- zurück" xr:uid="{ABC62930-9F70-4668-91A1-44EB1FA9D676}"/>
  </hyperlinks>
  <pageMargins left="0.7" right="0.7" top="0.75" bottom="0.75" header="0.3" footer="0.3"/>
  <pageSetup paperSize="9" orientation="portrait"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19C3-82A4-4C03-A28D-44EB1BCE6029}">
  <dimension ref="A1:K47"/>
  <sheetViews>
    <sheetView showGridLines="0" topLeftCell="A6" workbookViewId="0">
      <selection activeCell="B1" sqref="B1"/>
    </sheetView>
  </sheetViews>
  <sheetFormatPr baseColWidth="10" defaultColWidth="9.140625" defaultRowHeight="12.75"/>
  <cols>
    <col min="1" max="1" width="9.140625" style="182"/>
    <col min="2" max="2" width="37.7109375" style="182" customWidth="1"/>
    <col min="3" max="9" width="22.28515625" style="182" customWidth="1"/>
    <col min="10" max="16384" width="9.140625" style="182"/>
  </cols>
  <sheetData>
    <row r="1" spans="1:11">
      <c r="A1" s="21" t="s">
        <v>124</v>
      </c>
    </row>
    <row r="3" spans="1:11" ht="24" customHeight="1">
      <c r="A3" s="61" t="s">
        <v>1078</v>
      </c>
      <c r="C3" s="211"/>
      <c r="D3" s="211"/>
      <c r="E3" s="211"/>
      <c r="F3" s="212"/>
      <c r="G3" s="212"/>
      <c r="H3" s="212"/>
      <c r="I3" s="212"/>
      <c r="J3" s="212"/>
      <c r="K3" s="212"/>
    </row>
    <row r="4" spans="1:11">
      <c r="B4" s="672"/>
      <c r="C4" s="672"/>
      <c r="D4" s="672"/>
      <c r="E4" s="672"/>
      <c r="F4" s="212"/>
      <c r="G4" s="212"/>
      <c r="H4" s="212"/>
      <c r="I4" s="212"/>
      <c r="J4" s="212"/>
      <c r="K4" s="212"/>
    </row>
    <row r="5" spans="1:11">
      <c r="B5" s="183"/>
      <c r="C5" s="183"/>
      <c r="D5" s="183"/>
      <c r="E5" s="183"/>
      <c r="F5" s="183"/>
      <c r="G5" s="183"/>
      <c r="H5" s="183"/>
      <c r="I5" s="26" t="s">
        <v>126</v>
      </c>
      <c r="J5" s="213"/>
      <c r="K5" s="183"/>
    </row>
    <row r="6" spans="1:11">
      <c r="B6" s="183"/>
      <c r="C6" s="192" t="s">
        <v>129</v>
      </c>
      <c r="D6" s="192" t="s">
        <v>130</v>
      </c>
      <c r="E6" s="192" t="s">
        <v>131</v>
      </c>
      <c r="F6" s="192" t="s">
        <v>203</v>
      </c>
      <c r="G6" s="192" t="s">
        <v>204</v>
      </c>
      <c r="H6" s="192" t="s">
        <v>361</v>
      </c>
      <c r="I6" s="192" t="s">
        <v>363</v>
      </c>
      <c r="J6" s="213"/>
      <c r="K6" s="183"/>
    </row>
    <row r="7" spans="1:11" ht="47.45" customHeight="1">
      <c r="B7" s="214"/>
      <c r="C7" s="676" t="s">
        <v>1011</v>
      </c>
      <c r="D7" s="677"/>
      <c r="E7" s="677"/>
      <c r="F7" s="678"/>
      <c r="G7" s="673" t="s">
        <v>1079</v>
      </c>
      <c r="H7" s="673" t="s">
        <v>1080</v>
      </c>
      <c r="I7" s="673" t="s">
        <v>1081</v>
      </c>
    </row>
    <row r="8" spans="1:11" ht="23.45" customHeight="1">
      <c r="B8" s="215"/>
      <c r="C8" s="283"/>
      <c r="D8" s="674" t="s">
        <v>1082</v>
      </c>
      <c r="E8" s="675"/>
      <c r="F8" s="673" t="s">
        <v>1083</v>
      </c>
      <c r="G8" s="673"/>
      <c r="H8" s="673"/>
      <c r="I8" s="673"/>
    </row>
    <row r="9" spans="1:11" ht="23.45" customHeight="1">
      <c r="B9" s="216"/>
      <c r="C9" s="282"/>
      <c r="D9" s="227"/>
      <c r="E9" s="228" t="s">
        <v>1075</v>
      </c>
      <c r="F9" s="673"/>
      <c r="G9" s="673"/>
      <c r="H9" s="673"/>
      <c r="I9" s="673"/>
    </row>
    <row r="10" spans="1:11" ht="19.5" customHeight="1">
      <c r="A10" s="230" t="s">
        <v>593</v>
      </c>
      <c r="B10" s="602" t="s">
        <v>1084</v>
      </c>
      <c r="C10" s="452">
        <v>19270267164.029999</v>
      </c>
      <c r="D10" s="453">
        <v>632514258.29999995</v>
      </c>
      <c r="E10" s="452">
        <v>632514258.29999995</v>
      </c>
      <c r="F10" s="453">
        <v>19268502066.919998</v>
      </c>
      <c r="G10" s="453">
        <v>-447756364.03000003</v>
      </c>
      <c r="H10" s="454"/>
      <c r="I10" s="455">
        <v>0</v>
      </c>
    </row>
    <row r="11" spans="1:11" ht="19.5" customHeight="1">
      <c r="A11" s="229" t="s">
        <v>776</v>
      </c>
      <c r="B11" s="603" t="s">
        <v>1085</v>
      </c>
      <c r="C11" s="426">
        <v>18913484012</v>
      </c>
      <c r="D11" s="455">
        <v>627034915.09000003</v>
      </c>
      <c r="E11" s="426">
        <v>627034915.09000003</v>
      </c>
      <c r="F11" s="455">
        <v>18911718914.889999</v>
      </c>
      <c r="G11" s="455">
        <v>-442602755.38000005</v>
      </c>
      <c r="H11" s="454"/>
      <c r="I11" s="455">
        <v>0</v>
      </c>
    </row>
    <row r="12" spans="1:11" ht="19.5" customHeight="1">
      <c r="A12" s="229" t="s">
        <v>1028</v>
      </c>
      <c r="B12" s="603" t="s">
        <v>1086</v>
      </c>
      <c r="C12" s="426">
        <v>15752726097.440001</v>
      </c>
      <c r="D12" s="455">
        <v>551621266.26999998</v>
      </c>
      <c r="E12" s="426">
        <v>551621266.26999998</v>
      </c>
      <c r="F12" s="455">
        <v>15750961000.33</v>
      </c>
      <c r="G12" s="455">
        <v>-333357338.66000003</v>
      </c>
      <c r="H12" s="454"/>
      <c r="I12" s="455">
        <v>0</v>
      </c>
    </row>
    <row r="13" spans="1:11" ht="19.5" customHeight="1">
      <c r="A13" s="229" t="s">
        <v>1030</v>
      </c>
      <c r="B13" s="603" t="s">
        <v>1087</v>
      </c>
      <c r="C13" s="426">
        <v>1523589546.1099999</v>
      </c>
      <c r="D13" s="455">
        <v>26694791.48</v>
      </c>
      <c r="E13" s="426">
        <v>26694791.48</v>
      </c>
      <c r="F13" s="455">
        <v>1523589546.1099999</v>
      </c>
      <c r="G13" s="455">
        <v>-57917900.020000003</v>
      </c>
      <c r="H13" s="454"/>
      <c r="I13" s="455">
        <v>0</v>
      </c>
    </row>
    <row r="14" spans="1:11" ht="19.5" customHeight="1">
      <c r="A14" s="229" t="s">
        <v>1032</v>
      </c>
      <c r="B14" s="603" t="s">
        <v>1088</v>
      </c>
      <c r="C14" s="426">
        <v>1019478630.17</v>
      </c>
      <c r="D14" s="455">
        <v>40070151.439999998</v>
      </c>
      <c r="E14" s="426">
        <v>40070151.439999998</v>
      </c>
      <c r="F14" s="455">
        <v>1019478630.17</v>
      </c>
      <c r="G14" s="455">
        <v>-47708318.68</v>
      </c>
      <c r="H14" s="454"/>
      <c r="I14" s="455">
        <v>0</v>
      </c>
    </row>
    <row r="15" spans="1:11" ht="19.5" customHeight="1">
      <c r="A15" s="229" t="s">
        <v>1034</v>
      </c>
      <c r="B15" s="603" t="s">
        <v>1089</v>
      </c>
      <c r="C15" s="426">
        <v>442282935.99000001</v>
      </c>
      <c r="D15" s="455">
        <v>7857309.6200000001</v>
      </c>
      <c r="E15" s="426">
        <v>7857309.6200000001</v>
      </c>
      <c r="F15" s="455">
        <v>442282935.99000001</v>
      </c>
      <c r="G15" s="455">
        <v>-2711538.85</v>
      </c>
      <c r="H15" s="454"/>
      <c r="I15" s="455">
        <v>0</v>
      </c>
    </row>
    <row r="16" spans="1:11" ht="19.5" customHeight="1">
      <c r="A16" s="229" t="s">
        <v>1036</v>
      </c>
      <c r="B16" s="603" t="s">
        <v>1090</v>
      </c>
      <c r="C16" s="426">
        <v>59107462.609999999</v>
      </c>
      <c r="D16" s="455">
        <v>695654.31</v>
      </c>
      <c r="E16" s="426">
        <v>695654.31</v>
      </c>
      <c r="F16" s="455">
        <v>59107462.609999999</v>
      </c>
      <c r="G16" s="455">
        <v>-695944.75</v>
      </c>
      <c r="H16" s="454"/>
      <c r="I16" s="455">
        <v>0</v>
      </c>
    </row>
    <row r="17" spans="1:9" ht="19.5" customHeight="1">
      <c r="A17" s="229" t="s">
        <v>1038</v>
      </c>
      <c r="B17" s="603" t="s">
        <v>1091</v>
      </c>
      <c r="C17" s="426">
        <v>100227063.53</v>
      </c>
      <c r="D17" s="455">
        <v>95741.97</v>
      </c>
      <c r="E17" s="426">
        <v>95741.97</v>
      </c>
      <c r="F17" s="455">
        <v>100227063.53</v>
      </c>
      <c r="G17" s="455">
        <v>-198785.04</v>
      </c>
      <c r="H17" s="454"/>
      <c r="I17" s="455">
        <v>0</v>
      </c>
    </row>
    <row r="18" spans="1:9" ht="19.5" customHeight="1">
      <c r="A18" s="229" t="s">
        <v>1040</v>
      </c>
      <c r="B18" s="603" t="s">
        <v>1092</v>
      </c>
      <c r="C18" s="426">
        <v>16072276.15</v>
      </c>
      <c r="D18" s="455">
        <v>0</v>
      </c>
      <c r="E18" s="426">
        <v>0</v>
      </c>
      <c r="F18" s="455">
        <v>16072276.15</v>
      </c>
      <c r="G18" s="455">
        <v>-12929.38</v>
      </c>
      <c r="H18" s="454"/>
      <c r="I18" s="455">
        <v>0</v>
      </c>
    </row>
    <row r="19" spans="1:9" ht="19.5" customHeight="1">
      <c r="A19" s="229" t="s">
        <v>1041</v>
      </c>
      <c r="B19" s="603" t="s">
        <v>1093</v>
      </c>
      <c r="C19" s="426">
        <v>320849078.54000002</v>
      </c>
      <c r="D19" s="455">
        <v>5182542.7400000012</v>
      </c>
      <c r="E19" s="426">
        <v>5182542.7400000012</v>
      </c>
      <c r="F19" s="455">
        <v>320849078.54000002</v>
      </c>
      <c r="G19" s="455">
        <v>-4877279.71</v>
      </c>
      <c r="H19" s="454"/>
      <c r="I19" s="455">
        <v>0</v>
      </c>
    </row>
    <row r="20" spans="1:9" ht="19.5" customHeight="1">
      <c r="A20" s="229" t="s">
        <v>1042</v>
      </c>
      <c r="B20" s="603" t="s">
        <v>1094</v>
      </c>
      <c r="C20" s="426">
        <v>25178044.820000008</v>
      </c>
      <c r="D20" s="455">
        <v>255142.42</v>
      </c>
      <c r="E20" s="426">
        <v>255142.42</v>
      </c>
      <c r="F20" s="455">
        <v>25178044.820000008</v>
      </c>
      <c r="G20" s="455">
        <v>-203596.53</v>
      </c>
      <c r="H20" s="454"/>
      <c r="I20" s="455">
        <v>0</v>
      </c>
    </row>
    <row r="21" spans="1:9" ht="19.5" customHeight="1">
      <c r="A21" s="229" t="s">
        <v>1043</v>
      </c>
      <c r="B21" s="603" t="s">
        <v>1095</v>
      </c>
      <c r="C21" s="426">
        <v>10756028.670000004</v>
      </c>
      <c r="D21" s="455">
        <v>41658.050000000003</v>
      </c>
      <c r="E21" s="426">
        <v>41658.050000000003</v>
      </c>
      <c r="F21" s="455">
        <v>10756028.670000004</v>
      </c>
      <c r="G21" s="455">
        <v>-72732.410000000018</v>
      </c>
      <c r="H21" s="454"/>
      <c r="I21" s="455">
        <v>0</v>
      </c>
    </row>
    <row r="22" spans="1:9" ht="19.5" customHeight="1">
      <c r="A22" s="230" t="s">
        <v>1044</v>
      </c>
      <c r="B22" s="602" t="s">
        <v>839</v>
      </c>
      <c r="C22" s="453">
        <v>6122677996.1999998</v>
      </c>
      <c r="D22" s="453">
        <v>34531312.619999997</v>
      </c>
      <c r="E22" s="452">
        <v>34531312.619999997</v>
      </c>
      <c r="F22" s="454"/>
      <c r="G22" s="454"/>
      <c r="H22" s="452">
        <v>47546661.450000003</v>
      </c>
      <c r="I22" s="454"/>
    </row>
    <row r="23" spans="1:9" ht="19.5" customHeight="1">
      <c r="A23" s="229" t="s">
        <v>1045</v>
      </c>
      <c r="B23" s="603" t="s">
        <v>1085</v>
      </c>
      <c r="C23" s="455">
        <v>6085164795.5</v>
      </c>
      <c r="D23" s="455">
        <v>34461646.129999995</v>
      </c>
      <c r="E23" s="426">
        <v>34461646.129999995</v>
      </c>
      <c r="F23" s="454"/>
      <c r="G23" s="454"/>
      <c r="H23" s="426">
        <v>47441692.780000001</v>
      </c>
      <c r="I23" s="454"/>
    </row>
    <row r="24" spans="1:9" ht="19.5" customHeight="1">
      <c r="A24" s="229" t="s">
        <v>1046</v>
      </c>
      <c r="B24" s="603" t="s">
        <v>1086</v>
      </c>
      <c r="C24" s="455">
        <v>5175356041.54</v>
      </c>
      <c r="D24" s="455">
        <v>26946901.739999998</v>
      </c>
      <c r="E24" s="426">
        <v>26946901.739999998</v>
      </c>
      <c r="F24" s="454"/>
      <c r="G24" s="454"/>
      <c r="H24" s="426">
        <v>36894546.920000002</v>
      </c>
      <c r="I24" s="454"/>
    </row>
    <row r="25" spans="1:9" ht="19.5" customHeight="1">
      <c r="A25" s="229" t="s">
        <v>1047</v>
      </c>
      <c r="B25" s="603" t="s">
        <v>1087</v>
      </c>
      <c r="C25" s="455">
        <v>572633495.38999999</v>
      </c>
      <c r="D25" s="455">
        <v>6543031.75</v>
      </c>
      <c r="E25" s="426">
        <v>6543031.75</v>
      </c>
      <c r="F25" s="454"/>
      <c r="G25" s="454"/>
      <c r="H25" s="426">
        <v>5214134.49</v>
      </c>
      <c r="I25" s="454"/>
    </row>
    <row r="26" spans="1:9" ht="19.5" customHeight="1">
      <c r="A26" s="229" t="s">
        <v>1048</v>
      </c>
      <c r="B26" s="603" t="s">
        <v>1088</v>
      </c>
      <c r="C26" s="455">
        <v>265450738.38999999</v>
      </c>
      <c r="D26" s="455">
        <v>923644.75</v>
      </c>
      <c r="E26" s="426">
        <v>923644.75</v>
      </c>
      <c r="F26" s="454"/>
      <c r="G26" s="454"/>
      <c r="H26" s="426">
        <v>5166403.03</v>
      </c>
      <c r="I26" s="454"/>
    </row>
    <row r="27" spans="1:9" ht="19.5" customHeight="1">
      <c r="A27" s="229" t="s">
        <v>1049</v>
      </c>
      <c r="B27" s="603" t="s">
        <v>1089</v>
      </c>
      <c r="C27" s="455">
        <v>43179541.899999999</v>
      </c>
      <c r="D27" s="455">
        <v>47566.400000000001</v>
      </c>
      <c r="E27" s="426">
        <v>47566.400000000001</v>
      </c>
      <c r="F27" s="454"/>
      <c r="G27" s="454"/>
      <c r="H27" s="426">
        <v>88476.9</v>
      </c>
      <c r="I27" s="454"/>
    </row>
    <row r="28" spans="1:9" ht="19.5" customHeight="1">
      <c r="A28" s="229" t="s">
        <v>1050</v>
      </c>
      <c r="B28" s="603" t="s">
        <v>1090</v>
      </c>
      <c r="C28" s="455">
        <v>23680258.739999998</v>
      </c>
      <c r="D28" s="455">
        <v>501.49</v>
      </c>
      <c r="E28" s="426">
        <v>501.49</v>
      </c>
      <c r="F28" s="454"/>
      <c r="G28" s="454"/>
      <c r="H28" s="426">
        <v>72800.41</v>
      </c>
      <c r="I28" s="454"/>
    </row>
    <row r="29" spans="1:9" ht="19.5" customHeight="1">
      <c r="A29" s="229" t="s">
        <v>1051</v>
      </c>
      <c r="B29" s="603" t="s">
        <v>1091</v>
      </c>
      <c r="C29" s="455">
        <v>4855907.5999999996</v>
      </c>
      <c r="D29" s="455">
        <v>0</v>
      </c>
      <c r="E29" s="426">
        <v>0</v>
      </c>
      <c r="F29" s="454"/>
      <c r="G29" s="454"/>
      <c r="H29" s="426">
        <v>5330.68</v>
      </c>
      <c r="I29" s="454"/>
    </row>
    <row r="30" spans="1:9" ht="19.5" customHeight="1">
      <c r="A30" s="229" t="s">
        <v>1052</v>
      </c>
      <c r="B30" s="603" t="s">
        <v>1092</v>
      </c>
      <c r="C30" s="455">
        <v>8811.94</v>
      </c>
      <c r="D30" s="455">
        <v>0</v>
      </c>
      <c r="E30" s="426">
        <v>0</v>
      </c>
      <c r="F30" s="454"/>
      <c r="G30" s="454"/>
      <c r="H30" s="426">
        <v>0.35</v>
      </c>
      <c r="I30" s="454"/>
    </row>
    <row r="31" spans="1:9" ht="19.5" customHeight="1">
      <c r="A31" s="229" t="s">
        <v>1053</v>
      </c>
      <c r="B31" s="603" t="s">
        <v>1093</v>
      </c>
      <c r="C31" s="455">
        <v>23654442.340000004</v>
      </c>
      <c r="D31" s="455">
        <v>19449.169999999998</v>
      </c>
      <c r="E31" s="426">
        <v>19449.169999999998</v>
      </c>
      <c r="F31" s="454"/>
      <c r="G31" s="454"/>
      <c r="H31" s="426">
        <v>58277.72</v>
      </c>
      <c r="I31" s="454"/>
    </row>
    <row r="32" spans="1:9" ht="19.5" customHeight="1">
      <c r="A32" s="229" t="s">
        <v>1096</v>
      </c>
      <c r="B32" s="603" t="s">
        <v>1094</v>
      </c>
      <c r="C32" s="455">
        <v>1997300.0799999996</v>
      </c>
      <c r="D32" s="455">
        <v>2217.3200000000002</v>
      </c>
      <c r="E32" s="426">
        <v>2217.3200000000002</v>
      </c>
      <c r="F32" s="454"/>
      <c r="G32" s="454"/>
      <c r="H32" s="426">
        <v>15498.64</v>
      </c>
      <c r="I32" s="454"/>
    </row>
    <row r="33" spans="1:11" ht="19.5" customHeight="1">
      <c r="A33" s="229" t="s">
        <v>1097</v>
      </c>
      <c r="B33" s="603" t="s">
        <v>1095</v>
      </c>
      <c r="C33" s="455">
        <v>11861458.280000001</v>
      </c>
      <c r="D33" s="455">
        <v>48000</v>
      </c>
      <c r="E33" s="426">
        <v>48000</v>
      </c>
      <c r="F33" s="454"/>
      <c r="G33" s="454"/>
      <c r="H33" s="426">
        <v>31192.309999999998</v>
      </c>
      <c r="I33" s="454"/>
    </row>
    <row r="34" spans="1:11" ht="19.5" customHeight="1">
      <c r="A34" s="230" t="s">
        <v>1098</v>
      </c>
      <c r="B34" s="217" t="s">
        <v>290</v>
      </c>
      <c r="C34" s="456">
        <v>25392945160.23</v>
      </c>
      <c r="D34" s="457">
        <v>667045570.91999996</v>
      </c>
      <c r="E34" s="456">
        <v>667045570.91999996</v>
      </c>
      <c r="F34" s="457">
        <v>19268502066.919998</v>
      </c>
      <c r="G34" s="456">
        <v>-447756364.03000003</v>
      </c>
      <c r="H34" s="456">
        <v>47546661.450000003</v>
      </c>
      <c r="I34" s="456">
        <v>0</v>
      </c>
    </row>
    <row r="35" spans="1:11">
      <c r="B35" s="668"/>
      <c r="C35" s="668"/>
      <c r="D35" s="668"/>
      <c r="E35" s="668"/>
      <c r="F35" s="668"/>
      <c r="G35" s="668"/>
      <c r="H35" s="668"/>
      <c r="I35" s="668"/>
      <c r="J35" s="669"/>
      <c r="K35" s="669"/>
    </row>
    <row r="36" spans="1:11">
      <c r="B36" s="669"/>
      <c r="C36" s="669"/>
      <c r="D36" s="669"/>
      <c r="E36" s="669"/>
      <c r="F36" s="669"/>
      <c r="G36" s="669"/>
      <c r="H36" s="669"/>
      <c r="I36" s="669"/>
      <c r="J36" s="669"/>
      <c r="K36" s="669"/>
    </row>
    <row r="37" spans="1:11">
      <c r="B37" s="668"/>
      <c r="C37" s="668"/>
      <c r="D37" s="668"/>
      <c r="E37" s="668"/>
      <c r="F37" s="668"/>
      <c r="G37" s="668"/>
      <c r="H37" s="668"/>
      <c r="I37" s="668"/>
      <c r="J37" s="669"/>
      <c r="K37" s="669"/>
    </row>
    <row r="38" spans="1:11">
      <c r="B38" s="670"/>
      <c r="C38" s="670"/>
      <c r="D38" s="670"/>
      <c r="E38" s="670"/>
      <c r="F38" s="670"/>
      <c r="G38" s="670"/>
      <c r="H38" s="670"/>
      <c r="I38" s="670"/>
      <c r="J38" s="670"/>
      <c r="K38" s="670"/>
    </row>
    <row r="39" spans="1:11" ht="60" customHeight="1">
      <c r="B39" s="670"/>
      <c r="C39" s="670"/>
      <c r="D39" s="670"/>
      <c r="E39" s="670"/>
      <c r="F39" s="670"/>
      <c r="G39" s="670"/>
      <c r="H39" s="670"/>
      <c r="I39" s="670"/>
      <c r="J39" s="670"/>
      <c r="K39" s="670"/>
    </row>
    <row r="40" spans="1:11">
      <c r="B40" s="670"/>
      <c r="C40" s="670"/>
      <c r="D40" s="670"/>
      <c r="E40" s="670"/>
      <c r="F40" s="670"/>
      <c r="G40" s="670"/>
      <c r="H40" s="670"/>
      <c r="I40" s="670"/>
      <c r="J40" s="670"/>
      <c r="K40" s="670"/>
    </row>
    <row r="41" spans="1:11">
      <c r="B41" s="670"/>
      <c r="C41" s="670"/>
      <c r="D41" s="670"/>
      <c r="E41" s="670"/>
      <c r="F41" s="670"/>
      <c r="G41" s="670"/>
      <c r="H41" s="670"/>
      <c r="I41" s="670"/>
      <c r="J41" s="670"/>
      <c r="K41" s="670"/>
    </row>
    <row r="42" spans="1:11" ht="24" customHeight="1">
      <c r="B42" s="670"/>
      <c r="C42" s="670"/>
      <c r="D42" s="670"/>
      <c r="E42" s="670"/>
      <c r="F42" s="670"/>
      <c r="G42" s="670"/>
      <c r="H42" s="670"/>
      <c r="I42" s="670"/>
      <c r="J42" s="670"/>
      <c r="K42" s="670"/>
    </row>
    <row r="43" spans="1:11" ht="24" customHeight="1">
      <c r="B43" s="670"/>
      <c r="C43" s="670"/>
      <c r="D43" s="670"/>
      <c r="E43" s="670"/>
      <c r="F43" s="670"/>
      <c r="G43" s="670"/>
      <c r="H43" s="670"/>
      <c r="I43" s="670"/>
      <c r="J43" s="670"/>
      <c r="K43" s="670"/>
    </row>
    <row r="44" spans="1:11">
      <c r="B44" s="668"/>
      <c r="C44" s="668"/>
      <c r="D44" s="668"/>
      <c r="E44" s="668"/>
      <c r="F44" s="668"/>
      <c r="G44" s="668"/>
      <c r="H44" s="668"/>
      <c r="I44" s="668"/>
      <c r="J44" s="669"/>
      <c r="K44" s="669"/>
    </row>
    <row r="45" spans="1:11">
      <c r="B45" s="670"/>
      <c r="C45" s="670"/>
      <c r="D45" s="670"/>
      <c r="E45" s="670"/>
      <c r="F45" s="670"/>
      <c r="G45" s="670"/>
      <c r="H45" s="670"/>
      <c r="I45" s="670"/>
      <c r="J45" s="670"/>
      <c r="K45" s="670"/>
    </row>
    <row r="46" spans="1:11" ht="24" customHeight="1">
      <c r="B46" s="671"/>
      <c r="C46" s="671"/>
      <c r="D46" s="671"/>
      <c r="E46" s="671"/>
      <c r="F46" s="671"/>
      <c r="G46" s="671"/>
      <c r="H46" s="671"/>
      <c r="I46" s="671"/>
      <c r="J46" s="671"/>
      <c r="K46" s="671"/>
    </row>
    <row r="47" spans="1:11" ht="24" customHeight="1">
      <c r="B47" s="671"/>
      <c r="C47" s="671"/>
      <c r="D47" s="671"/>
      <c r="E47" s="671"/>
      <c r="F47" s="671"/>
      <c r="G47" s="671"/>
      <c r="H47" s="671"/>
      <c r="I47" s="671"/>
      <c r="J47" s="671"/>
      <c r="K47" s="671"/>
    </row>
  </sheetData>
  <mergeCells count="24">
    <mergeCell ref="B4:E4"/>
    <mergeCell ref="G7:G9"/>
    <mergeCell ref="H7:H9"/>
    <mergeCell ref="I7:I9"/>
    <mergeCell ref="D8:E8"/>
    <mergeCell ref="F8:F9"/>
    <mergeCell ref="C7:F7"/>
    <mergeCell ref="B42:K42"/>
    <mergeCell ref="B43:K43"/>
    <mergeCell ref="B35:I35"/>
    <mergeCell ref="J35:K35"/>
    <mergeCell ref="B36:I36"/>
    <mergeCell ref="J36:K36"/>
    <mergeCell ref="B37:I37"/>
    <mergeCell ref="J37:K37"/>
    <mergeCell ref="B38:K38"/>
    <mergeCell ref="B39:K39"/>
    <mergeCell ref="B40:K40"/>
    <mergeCell ref="B41:K41"/>
    <mergeCell ref="B44:I44"/>
    <mergeCell ref="J44:K44"/>
    <mergeCell ref="B45:K45"/>
    <mergeCell ref="B46:K46"/>
    <mergeCell ref="B47:K47"/>
  </mergeCells>
  <phoneticPr fontId="5" type="noConversion"/>
  <hyperlinks>
    <hyperlink ref="A1" location="Index!A1" display="&lt;- zurück" xr:uid="{7B9E7F5F-4E86-40DE-9226-976596EEE394}"/>
  </hyperlink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9FF88-8734-4DA9-8DE0-24D90A2F6317}">
  <dimension ref="A1:J47"/>
  <sheetViews>
    <sheetView showGridLines="0" workbookViewId="0">
      <selection activeCell="B1" sqref="B1"/>
    </sheetView>
  </sheetViews>
  <sheetFormatPr baseColWidth="10" defaultColWidth="9.140625" defaultRowHeight="12.75"/>
  <cols>
    <col min="1" max="1" width="5.5703125" style="182" customWidth="1"/>
    <col min="2" max="2" width="50.7109375" style="182" customWidth="1"/>
    <col min="3" max="8" width="19.28515625" style="182" customWidth="1"/>
    <col min="9" max="16384" width="9.140625" style="182"/>
  </cols>
  <sheetData>
    <row r="1" spans="1:10">
      <c r="A1" s="21" t="s">
        <v>124</v>
      </c>
    </row>
    <row r="3" spans="1:10" ht="24" customHeight="1">
      <c r="A3" s="61" t="s">
        <v>1099</v>
      </c>
      <c r="B3" s="31"/>
      <c r="C3" s="31"/>
      <c r="D3" s="31"/>
      <c r="E3" s="31"/>
      <c r="F3" s="31"/>
      <c r="G3" s="31"/>
      <c r="H3" s="31"/>
      <c r="I3" s="31"/>
      <c r="J3" s="31"/>
    </row>
    <row r="4" spans="1:10">
      <c r="A4" s="682"/>
      <c r="B4" s="682"/>
      <c r="C4" s="682"/>
      <c r="D4" s="682"/>
      <c r="E4" s="682"/>
      <c r="F4" s="669"/>
      <c r="G4" s="669"/>
      <c r="H4" s="669"/>
      <c r="I4" s="669"/>
      <c r="J4" s="669"/>
    </row>
    <row r="5" spans="1:10">
      <c r="F5" s="212"/>
      <c r="G5" s="212"/>
      <c r="H5" s="26" t="s">
        <v>126</v>
      </c>
      <c r="I5" s="212"/>
      <c r="J5" s="212"/>
    </row>
    <row r="6" spans="1:10">
      <c r="C6" s="192" t="s">
        <v>129</v>
      </c>
      <c r="D6" s="192" t="s">
        <v>130</v>
      </c>
      <c r="E6" s="192" t="s">
        <v>131</v>
      </c>
      <c r="F6" s="192" t="s">
        <v>203</v>
      </c>
      <c r="G6" s="192" t="s">
        <v>204</v>
      </c>
      <c r="H6" s="192" t="s">
        <v>361</v>
      </c>
      <c r="I6" s="212"/>
      <c r="J6" s="212"/>
    </row>
    <row r="7" spans="1:10" ht="30" customHeight="1">
      <c r="A7" s="12"/>
      <c r="B7" s="218"/>
      <c r="C7" s="674" t="s">
        <v>1100</v>
      </c>
      <c r="D7" s="675"/>
      <c r="E7" s="675"/>
      <c r="F7" s="675"/>
      <c r="G7" s="673" t="s">
        <v>1079</v>
      </c>
      <c r="H7" s="673" t="s">
        <v>1081</v>
      </c>
      <c r="I7" s="683"/>
      <c r="J7" s="683"/>
    </row>
    <row r="8" spans="1:10" ht="30" customHeight="1">
      <c r="B8" s="215"/>
      <c r="C8" s="283"/>
      <c r="D8" s="674" t="s">
        <v>1082</v>
      </c>
      <c r="E8" s="675"/>
      <c r="F8" s="673" t="s">
        <v>1101</v>
      </c>
      <c r="G8" s="673"/>
      <c r="H8" s="673"/>
      <c r="I8" s="683"/>
      <c r="J8" s="683"/>
    </row>
    <row r="9" spans="1:10" ht="30" customHeight="1">
      <c r="A9" s="219"/>
      <c r="B9" s="220"/>
      <c r="C9" s="282"/>
      <c r="D9" s="227"/>
      <c r="E9" s="228" t="s">
        <v>1075</v>
      </c>
      <c r="F9" s="673"/>
      <c r="G9" s="673"/>
      <c r="H9" s="673"/>
      <c r="I9" s="683"/>
      <c r="J9" s="683"/>
    </row>
    <row r="10" spans="1:10" ht="19.5" customHeight="1">
      <c r="A10" s="221" t="s">
        <v>593</v>
      </c>
      <c r="B10" s="222" t="s">
        <v>1102</v>
      </c>
      <c r="C10" s="455">
        <v>127215832.36</v>
      </c>
      <c r="D10" s="455">
        <v>1411057.06</v>
      </c>
      <c r="E10" s="455">
        <v>1411057.06</v>
      </c>
      <c r="F10" s="455">
        <v>127215832.36</v>
      </c>
      <c r="G10" s="455">
        <v>-5462946.2199999997</v>
      </c>
      <c r="H10" s="455">
        <v>0</v>
      </c>
      <c r="I10" s="669"/>
      <c r="J10" s="669"/>
    </row>
    <row r="11" spans="1:10" ht="19.5" customHeight="1">
      <c r="A11" s="223" t="s">
        <v>776</v>
      </c>
      <c r="B11" s="222" t="s">
        <v>1103</v>
      </c>
      <c r="C11" s="455">
        <v>49810079.310000002</v>
      </c>
      <c r="D11" s="455">
        <v>385055.75</v>
      </c>
      <c r="E11" s="455">
        <v>385055.75</v>
      </c>
      <c r="F11" s="455">
        <v>49810079.310000002</v>
      </c>
      <c r="G11" s="455">
        <v>-1206941.24</v>
      </c>
      <c r="H11" s="455">
        <v>0</v>
      </c>
      <c r="I11" s="669"/>
      <c r="J11" s="669"/>
    </row>
    <row r="12" spans="1:10" ht="19.5" customHeight="1">
      <c r="A12" s="223" t="s">
        <v>1028</v>
      </c>
      <c r="B12" s="222" t="s">
        <v>1104</v>
      </c>
      <c r="C12" s="455">
        <v>961800792.48000002</v>
      </c>
      <c r="D12" s="455">
        <v>51591707.619999997</v>
      </c>
      <c r="E12" s="455">
        <v>51591707.619999997</v>
      </c>
      <c r="F12" s="455">
        <v>961800792.48000002</v>
      </c>
      <c r="G12" s="455">
        <v>-36080219.009999998</v>
      </c>
      <c r="H12" s="455">
        <v>0</v>
      </c>
      <c r="I12" s="669"/>
      <c r="J12" s="669"/>
    </row>
    <row r="13" spans="1:10" ht="19.5" customHeight="1">
      <c r="A13" s="223" t="s">
        <v>1030</v>
      </c>
      <c r="B13" s="222" t="s">
        <v>1105</v>
      </c>
      <c r="C13" s="455">
        <v>572752868.28999996</v>
      </c>
      <c r="D13" s="455">
        <v>1212556.07</v>
      </c>
      <c r="E13" s="455">
        <v>1212556.07</v>
      </c>
      <c r="F13" s="455">
        <v>572752868.28999996</v>
      </c>
      <c r="G13" s="455">
        <v>-17002635.07</v>
      </c>
      <c r="H13" s="455">
        <v>0</v>
      </c>
      <c r="I13" s="669"/>
      <c r="J13" s="669"/>
    </row>
    <row r="14" spans="1:10" ht="19.5" customHeight="1">
      <c r="A14" s="223" t="s">
        <v>1032</v>
      </c>
      <c r="B14" s="222" t="s">
        <v>1106</v>
      </c>
      <c r="C14" s="455">
        <v>88878905.640000001</v>
      </c>
      <c r="D14" s="426">
        <v>42421.42</v>
      </c>
      <c r="E14" s="426">
        <v>42421.42</v>
      </c>
      <c r="F14" s="455">
        <v>88878905.640000001</v>
      </c>
      <c r="G14" s="455">
        <v>-774739.19</v>
      </c>
      <c r="H14" s="455">
        <v>0</v>
      </c>
      <c r="I14" s="669"/>
      <c r="J14" s="669"/>
    </row>
    <row r="15" spans="1:10" ht="19.5" customHeight="1">
      <c r="A15" s="223" t="s">
        <v>1034</v>
      </c>
      <c r="B15" s="222" t="s">
        <v>1107</v>
      </c>
      <c r="C15" s="455">
        <v>1570014972.8800001</v>
      </c>
      <c r="D15" s="455">
        <v>111437659.98999999</v>
      </c>
      <c r="E15" s="455">
        <v>111437659.98999999</v>
      </c>
      <c r="F15" s="455">
        <v>1569174552.47</v>
      </c>
      <c r="G15" s="455">
        <v>-75826695.150000006</v>
      </c>
      <c r="H15" s="455">
        <v>0</v>
      </c>
      <c r="I15" s="669"/>
      <c r="J15" s="669"/>
    </row>
    <row r="16" spans="1:10" ht="19.5" customHeight="1">
      <c r="A16" s="223" t="s">
        <v>1036</v>
      </c>
      <c r="B16" s="222" t="s">
        <v>1108</v>
      </c>
      <c r="C16" s="455">
        <v>974533404.61000001</v>
      </c>
      <c r="D16" s="455">
        <v>59068356.810000002</v>
      </c>
      <c r="E16" s="455">
        <v>59068356.810000002</v>
      </c>
      <c r="F16" s="455">
        <v>974533404.61000001</v>
      </c>
      <c r="G16" s="455">
        <v>-52300126.340000004</v>
      </c>
      <c r="H16" s="455">
        <v>0</v>
      </c>
      <c r="I16" s="669"/>
      <c r="J16" s="669"/>
    </row>
    <row r="17" spans="1:10" ht="19.5" customHeight="1">
      <c r="A17" s="223" t="s">
        <v>1038</v>
      </c>
      <c r="B17" s="222" t="s">
        <v>1109</v>
      </c>
      <c r="C17" s="455">
        <v>332026638.92000002</v>
      </c>
      <c r="D17" s="455">
        <v>9118722.3499999996</v>
      </c>
      <c r="E17" s="455">
        <v>9118722.3499999996</v>
      </c>
      <c r="F17" s="455">
        <v>332026638.92000002</v>
      </c>
      <c r="G17" s="455">
        <v>-9179359.0899999999</v>
      </c>
      <c r="H17" s="455">
        <v>0</v>
      </c>
      <c r="I17" s="669"/>
      <c r="J17" s="669"/>
    </row>
    <row r="18" spans="1:10" ht="19.5" customHeight="1">
      <c r="A18" s="221" t="s">
        <v>1040</v>
      </c>
      <c r="B18" s="222" t="s">
        <v>1110</v>
      </c>
      <c r="C18" s="455">
        <v>243550750.47</v>
      </c>
      <c r="D18" s="455">
        <v>23589195.710000001</v>
      </c>
      <c r="E18" s="455">
        <v>23589195.710000001</v>
      </c>
      <c r="F18" s="455">
        <v>243550750.47</v>
      </c>
      <c r="G18" s="455">
        <v>-13268016.17</v>
      </c>
      <c r="H18" s="455">
        <v>0</v>
      </c>
      <c r="I18" s="669"/>
      <c r="J18" s="669"/>
    </row>
    <row r="19" spans="1:10" ht="19.5" customHeight="1">
      <c r="A19" s="223" t="s">
        <v>1041</v>
      </c>
      <c r="B19" s="189" t="s">
        <v>1111</v>
      </c>
      <c r="C19" s="447">
        <v>53667742.43</v>
      </c>
      <c r="D19" s="447">
        <v>3714250.35</v>
      </c>
      <c r="E19" s="447">
        <v>3714250.35</v>
      </c>
      <c r="F19" s="447">
        <v>53667742.43</v>
      </c>
      <c r="G19" s="447">
        <v>-3246186.65</v>
      </c>
      <c r="H19" s="447">
        <v>0</v>
      </c>
      <c r="I19" s="649"/>
      <c r="J19" s="649"/>
    </row>
    <row r="20" spans="1:10" ht="19.5" customHeight="1">
      <c r="A20" s="223" t="s">
        <v>1042</v>
      </c>
      <c r="B20" s="224" t="s">
        <v>1112</v>
      </c>
      <c r="C20" s="447">
        <v>37857376.789999999</v>
      </c>
      <c r="D20" s="447">
        <v>1296926.8999999999</v>
      </c>
      <c r="E20" s="447">
        <v>1296926.8999999999</v>
      </c>
      <c r="F20" s="447">
        <v>37857376.789999999</v>
      </c>
      <c r="G20" s="447">
        <v>-901835.5</v>
      </c>
      <c r="H20" s="447">
        <v>0</v>
      </c>
      <c r="I20" s="649"/>
      <c r="J20" s="649"/>
    </row>
    <row r="21" spans="1:10" ht="19.5" customHeight="1">
      <c r="A21" s="223" t="s">
        <v>1043</v>
      </c>
      <c r="B21" s="225" t="s">
        <v>1113</v>
      </c>
      <c r="C21" s="447">
        <v>3404389324.98</v>
      </c>
      <c r="D21" s="447">
        <v>158179746.16999999</v>
      </c>
      <c r="E21" s="447">
        <v>158179746.16999999</v>
      </c>
      <c r="F21" s="447">
        <v>3404389324.98</v>
      </c>
      <c r="G21" s="447">
        <v>-99207106.609999999</v>
      </c>
      <c r="H21" s="447">
        <v>0</v>
      </c>
      <c r="I21" s="184"/>
      <c r="J21" s="184"/>
    </row>
    <row r="22" spans="1:10" ht="25.5">
      <c r="A22" s="221" t="s">
        <v>1044</v>
      </c>
      <c r="B22" s="222" t="s">
        <v>1114</v>
      </c>
      <c r="C22" s="455">
        <v>183570827.72999999</v>
      </c>
      <c r="D22" s="455">
        <v>5794273.5199999996</v>
      </c>
      <c r="E22" s="455">
        <v>5794273.5199999996</v>
      </c>
      <c r="F22" s="455">
        <v>183570827.72999999</v>
      </c>
      <c r="G22" s="455">
        <v>-4118824.92</v>
      </c>
      <c r="H22" s="455">
        <v>0</v>
      </c>
      <c r="I22" s="669"/>
      <c r="J22" s="669"/>
    </row>
    <row r="23" spans="1:10" ht="19.5" customHeight="1">
      <c r="A23" s="223" t="s">
        <v>1045</v>
      </c>
      <c r="B23" s="189" t="s">
        <v>1115</v>
      </c>
      <c r="C23" s="447">
        <v>88598645.170000002</v>
      </c>
      <c r="D23" s="447">
        <v>2538863.37</v>
      </c>
      <c r="E23" s="447">
        <v>2538863.37</v>
      </c>
      <c r="F23" s="447">
        <v>88598645.170000002</v>
      </c>
      <c r="G23" s="447">
        <v>-3424976.37</v>
      </c>
      <c r="H23" s="447">
        <v>0</v>
      </c>
      <c r="I23" s="649"/>
      <c r="J23" s="649"/>
    </row>
    <row r="24" spans="1:10" ht="19.5" customHeight="1">
      <c r="A24" s="223" t="s">
        <v>1046</v>
      </c>
      <c r="B24" s="224" t="s">
        <v>1116</v>
      </c>
      <c r="C24" s="447">
        <v>20052652.77</v>
      </c>
      <c r="D24" s="447">
        <v>17776.05</v>
      </c>
      <c r="E24" s="447">
        <v>17776.05</v>
      </c>
      <c r="F24" s="447">
        <v>20002403.379999999</v>
      </c>
      <c r="G24" s="447">
        <v>-31136.19</v>
      </c>
      <c r="H24" s="447">
        <v>0</v>
      </c>
      <c r="I24" s="649"/>
      <c r="J24" s="649"/>
    </row>
    <row r="25" spans="1:10" ht="19.5" customHeight="1">
      <c r="A25" s="223" t="s">
        <v>1047</v>
      </c>
      <c r="B25" s="225" t="s">
        <v>1117</v>
      </c>
      <c r="C25" s="447">
        <v>5607737.4000000004</v>
      </c>
      <c r="D25" s="447">
        <v>101595.41</v>
      </c>
      <c r="E25" s="447">
        <v>101595.41</v>
      </c>
      <c r="F25" s="447">
        <v>5607737.4000000004</v>
      </c>
      <c r="G25" s="447">
        <v>-208965.78</v>
      </c>
      <c r="H25" s="447">
        <v>0</v>
      </c>
      <c r="I25" s="184"/>
      <c r="J25" s="184"/>
    </row>
    <row r="26" spans="1:10" ht="19.5" customHeight="1">
      <c r="A26" s="221" t="s">
        <v>1048</v>
      </c>
      <c r="B26" s="222" t="s">
        <v>1118</v>
      </c>
      <c r="C26" s="455">
        <v>113351797.73</v>
      </c>
      <c r="D26" s="455">
        <v>1451726.26</v>
      </c>
      <c r="E26" s="455">
        <v>1451726.26</v>
      </c>
      <c r="F26" s="455">
        <v>113351797.73</v>
      </c>
      <c r="G26" s="455">
        <v>-2238672.04</v>
      </c>
      <c r="H26" s="455">
        <v>0</v>
      </c>
      <c r="I26" s="669"/>
      <c r="J26" s="669"/>
    </row>
    <row r="27" spans="1:10" ht="19.5" customHeight="1">
      <c r="A27" s="223" t="s">
        <v>1049</v>
      </c>
      <c r="B27" s="189" t="s">
        <v>1119</v>
      </c>
      <c r="C27" s="447">
        <v>30237905.100000001</v>
      </c>
      <c r="D27" s="447">
        <v>1627757.43</v>
      </c>
      <c r="E27" s="447">
        <v>1627757.43</v>
      </c>
      <c r="F27" s="447">
        <v>30237905.100000001</v>
      </c>
      <c r="G27" s="447">
        <v>-984147.13</v>
      </c>
      <c r="H27" s="447">
        <v>0</v>
      </c>
      <c r="I27" s="649"/>
      <c r="J27" s="649"/>
    </row>
    <row r="28" spans="1:10" ht="19.5" customHeight="1">
      <c r="A28" s="223" t="s">
        <v>1050</v>
      </c>
      <c r="B28" s="189" t="s">
        <v>1120</v>
      </c>
      <c r="C28" s="447">
        <v>37135825.5</v>
      </c>
      <c r="D28" s="447">
        <v>532683.93999999994</v>
      </c>
      <c r="E28" s="447">
        <v>532683.93999999994</v>
      </c>
      <c r="F28" s="447">
        <v>37135825.5</v>
      </c>
      <c r="G28" s="447">
        <v>-636629.41</v>
      </c>
      <c r="H28" s="447">
        <v>0</v>
      </c>
      <c r="I28" s="649"/>
      <c r="J28" s="649"/>
    </row>
    <row r="29" spans="1:10" ht="19.5" customHeight="1">
      <c r="A29" s="231" t="s">
        <v>1051</v>
      </c>
      <c r="B29" s="226" t="s">
        <v>290</v>
      </c>
      <c r="C29" s="458">
        <v>8895054080.5599995</v>
      </c>
      <c r="D29" s="459">
        <v>433112332.18000001</v>
      </c>
      <c r="E29" s="459">
        <v>433112332.18000001</v>
      </c>
      <c r="F29" s="459">
        <v>8894163410.7600002</v>
      </c>
      <c r="G29" s="459">
        <v>-326100158.07999998</v>
      </c>
      <c r="H29" s="459">
        <v>0</v>
      </c>
      <c r="I29" s="649"/>
      <c r="J29" s="649"/>
    </row>
    <row r="30" spans="1:10">
      <c r="B30" s="190"/>
      <c r="C30" s="190"/>
      <c r="D30" s="190"/>
      <c r="E30" s="190"/>
      <c r="F30" s="650"/>
      <c r="G30" s="650"/>
      <c r="H30" s="650"/>
      <c r="I30" s="650"/>
      <c r="J30" s="184"/>
    </row>
    <row r="31" spans="1:10">
      <c r="A31" s="679"/>
      <c r="B31" s="679"/>
      <c r="C31" s="679"/>
      <c r="D31" s="679"/>
      <c r="F31" s="680"/>
      <c r="G31" s="680"/>
      <c r="H31" s="680"/>
      <c r="I31" s="680"/>
      <c r="J31" s="212"/>
    </row>
    <row r="32" spans="1:10">
      <c r="F32" s="680"/>
      <c r="G32" s="680"/>
      <c r="H32" s="680"/>
      <c r="I32" s="680"/>
      <c r="J32" s="212"/>
    </row>
    <row r="33" spans="1:10">
      <c r="A33" s="679"/>
      <c r="B33" s="679"/>
      <c r="C33" s="679"/>
      <c r="D33" s="679"/>
      <c r="F33" s="680"/>
      <c r="G33" s="680"/>
      <c r="H33" s="680"/>
      <c r="I33" s="680"/>
      <c r="J33" s="212"/>
    </row>
    <row r="34" spans="1:10">
      <c r="A34" s="681"/>
      <c r="B34" s="681"/>
      <c r="C34" s="681"/>
      <c r="D34" s="681"/>
      <c r="E34" s="681"/>
      <c r="F34" s="681"/>
      <c r="G34" s="681"/>
      <c r="H34" s="681"/>
      <c r="I34" s="681"/>
      <c r="J34" s="212"/>
    </row>
    <row r="35" spans="1:10">
      <c r="A35" s="670"/>
      <c r="B35" s="670"/>
      <c r="C35" s="670"/>
      <c r="D35" s="670"/>
      <c r="E35" s="670"/>
      <c r="F35" s="670"/>
      <c r="G35" s="670"/>
      <c r="H35" s="670"/>
      <c r="I35" s="670"/>
      <c r="J35" s="669"/>
    </row>
    <row r="36" spans="1:10">
      <c r="A36" s="671"/>
      <c r="B36" s="671"/>
      <c r="C36" s="671"/>
      <c r="D36" s="671"/>
      <c r="E36" s="671"/>
      <c r="F36" s="671"/>
      <c r="G36" s="671"/>
      <c r="H36" s="671"/>
      <c r="I36" s="671"/>
      <c r="J36" s="669"/>
    </row>
    <row r="37" spans="1:10">
      <c r="A37" s="670"/>
      <c r="B37" s="670"/>
      <c r="C37" s="670"/>
      <c r="D37" s="670"/>
      <c r="E37" s="670"/>
      <c r="F37" s="670"/>
      <c r="G37" s="670"/>
      <c r="H37" s="670"/>
      <c r="I37" s="670"/>
      <c r="J37" s="669"/>
    </row>
    <row r="38" spans="1:10">
      <c r="A38" s="670"/>
      <c r="B38" s="670"/>
      <c r="C38" s="670"/>
      <c r="D38" s="670"/>
      <c r="E38" s="670"/>
      <c r="F38" s="670"/>
      <c r="G38" s="670"/>
      <c r="H38" s="670"/>
      <c r="I38" s="670"/>
      <c r="J38" s="669"/>
    </row>
    <row r="39" spans="1:10">
      <c r="A39" s="670"/>
      <c r="B39" s="670"/>
      <c r="C39" s="670"/>
      <c r="D39" s="670"/>
      <c r="E39" s="670"/>
      <c r="F39" s="670"/>
      <c r="G39" s="670"/>
      <c r="H39" s="670"/>
      <c r="I39" s="670"/>
      <c r="J39" s="669"/>
    </row>
    <row r="40" spans="1:10">
      <c r="A40" s="670"/>
      <c r="B40" s="670"/>
      <c r="C40" s="670"/>
      <c r="D40" s="670"/>
      <c r="E40" s="670"/>
      <c r="F40" s="670"/>
      <c r="G40" s="670"/>
      <c r="H40" s="670"/>
      <c r="I40" s="670"/>
      <c r="J40" s="669"/>
    </row>
    <row r="41" spans="1:10">
      <c r="A41" s="671"/>
      <c r="B41" s="671"/>
      <c r="C41" s="671"/>
      <c r="D41" s="671"/>
      <c r="E41" s="671"/>
      <c r="F41" s="671"/>
      <c r="G41" s="671"/>
      <c r="H41" s="671"/>
      <c r="I41" s="671"/>
      <c r="J41" s="669"/>
    </row>
    <row r="42" spans="1:10">
      <c r="A42" s="679"/>
      <c r="B42" s="679"/>
      <c r="C42" s="679"/>
      <c r="D42" s="679"/>
      <c r="F42" s="212"/>
      <c r="H42" s="680"/>
      <c r="I42" s="680"/>
      <c r="J42" s="680"/>
    </row>
    <row r="43" spans="1:10">
      <c r="A43" s="671"/>
      <c r="B43" s="671"/>
      <c r="C43" s="671"/>
      <c r="D43" s="671"/>
      <c r="E43" s="671"/>
      <c r="F43" s="671"/>
      <c r="G43" s="671"/>
      <c r="H43" s="671"/>
      <c r="I43" s="671"/>
      <c r="J43" s="669"/>
    </row>
    <row r="44" spans="1:10">
      <c r="A44" s="671"/>
      <c r="B44" s="671"/>
      <c r="C44" s="671"/>
      <c r="D44" s="671"/>
      <c r="E44" s="671"/>
      <c r="F44" s="671"/>
      <c r="G44" s="671"/>
      <c r="H44" s="671"/>
      <c r="I44" s="671"/>
      <c r="J44" s="669"/>
    </row>
    <row r="45" spans="1:10">
      <c r="A45" s="671"/>
      <c r="B45" s="671"/>
      <c r="C45" s="671"/>
      <c r="D45" s="671"/>
      <c r="E45" s="671"/>
      <c r="F45" s="671"/>
      <c r="G45" s="671"/>
      <c r="H45" s="671"/>
      <c r="I45" s="671"/>
      <c r="J45" s="669"/>
    </row>
    <row r="46" spans="1:10">
      <c r="A46" s="671"/>
      <c r="B46" s="671"/>
      <c r="C46" s="671"/>
      <c r="D46" s="671"/>
      <c r="E46" s="671"/>
      <c r="F46" s="671"/>
      <c r="G46" s="671"/>
      <c r="H46" s="671"/>
      <c r="I46" s="671"/>
      <c r="J46" s="669"/>
    </row>
    <row r="47" spans="1:10">
      <c r="A47" s="211"/>
    </row>
  </sheetData>
  <mergeCells count="55">
    <mergeCell ref="I15:J15"/>
    <mergeCell ref="A4:E4"/>
    <mergeCell ref="F4:J4"/>
    <mergeCell ref="C7:F7"/>
    <mergeCell ref="G7:G9"/>
    <mergeCell ref="H7:H9"/>
    <mergeCell ref="I7:J9"/>
    <mergeCell ref="D8:E8"/>
    <mergeCell ref="F8:F9"/>
    <mergeCell ref="I10:J10"/>
    <mergeCell ref="I11:J11"/>
    <mergeCell ref="I12:J12"/>
    <mergeCell ref="I13:J13"/>
    <mergeCell ref="I14:J14"/>
    <mergeCell ref="I29:J29"/>
    <mergeCell ref="I16:J16"/>
    <mergeCell ref="I17:J17"/>
    <mergeCell ref="I18:J18"/>
    <mergeCell ref="I19:J19"/>
    <mergeCell ref="I20:J20"/>
    <mergeCell ref="I22:J22"/>
    <mergeCell ref="I23:J23"/>
    <mergeCell ref="I24:J24"/>
    <mergeCell ref="I26:J26"/>
    <mergeCell ref="I27:J27"/>
    <mergeCell ref="I28:J28"/>
    <mergeCell ref="J35:J36"/>
    <mergeCell ref="A36:I36"/>
    <mergeCell ref="F30:G30"/>
    <mergeCell ref="H30:I30"/>
    <mergeCell ref="A31:D31"/>
    <mergeCell ref="F31:G31"/>
    <mergeCell ref="H31:I31"/>
    <mergeCell ref="F32:G32"/>
    <mergeCell ref="H32:I32"/>
    <mergeCell ref="A33:D33"/>
    <mergeCell ref="F33:G33"/>
    <mergeCell ref="H33:I33"/>
    <mergeCell ref="A34:I34"/>
    <mergeCell ref="A35:I35"/>
    <mergeCell ref="A45:I45"/>
    <mergeCell ref="J45:J46"/>
    <mergeCell ref="A46:I46"/>
    <mergeCell ref="A37:I37"/>
    <mergeCell ref="J37:J39"/>
    <mergeCell ref="A38:I38"/>
    <mergeCell ref="A39:I39"/>
    <mergeCell ref="A40:I40"/>
    <mergeCell ref="J40:J41"/>
    <mergeCell ref="A41:I41"/>
    <mergeCell ref="A42:D42"/>
    <mergeCell ref="H42:J42"/>
    <mergeCell ref="A43:I43"/>
    <mergeCell ref="J43:J44"/>
    <mergeCell ref="A44:I44"/>
  </mergeCells>
  <hyperlinks>
    <hyperlink ref="A1" location="Index!A1" display="&lt;- zurück" xr:uid="{F7FBE466-9E28-4353-953C-D1A4344E609E}"/>
  </hyperlinks>
  <pageMargins left="0.7" right="0.7" top="0.75" bottom="0.75" header="0.3" footer="0.3"/>
  <pageSetup paperSize="9" orientation="portrait" horizontalDpi="200" verticalDpi="20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EB89-B53D-4DD5-AEE8-326210166573}">
  <dimension ref="A1:E41"/>
  <sheetViews>
    <sheetView showGridLines="0" workbookViewId="0">
      <selection activeCell="B1" sqref="B1"/>
    </sheetView>
  </sheetViews>
  <sheetFormatPr baseColWidth="10" defaultColWidth="20.5703125" defaultRowHeight="12.75"/>
  <cols>
    <col min="1" max="1" width="6.42578125" style="112" customWidth="1"/>
    <col min="2" max="2" width="41.28515625" style="112" bestFit="1" customWidth="1"/>
    <col min="3" max="3" width="22.5703125" style="112" bestFit="1" customWidth="1"/>
    <col min="4" max="16384" width="20.5703125" style="112"/>
  </cols>
  <sheetData>
    <row r="1" spans="1:4">
      <c r="A1" s="21" t="s">
        <v>124</v>
      </c>
    </row>
    <row r="3" spans="1:4" ht="24" customHeight="1">
      <c r="A3" s="61" t="s">
        <v>1121</v>
      </c>
      <c r="B3" s="31"/>
      <c r="C3" s="31"/>
      <c r="D3" s="31"/>
    </row>
    <row r="5" spans="1:4">
      <c r="D5" s="26" t="s">
        <v>126</v>
      </c>
    </row>
    <row r="6" spans="1:4">
      <c r="C6" s="153" t="s">
        <v>129</v>
      </c>
      <c r="D6" s="153" t="s">
        <v>130</v>
      </c>
    </row>
    <row r="7" spans="1:4" ht="27.6" customHeight="1">
      <c r="A7" s="12"/>
      <c r="B7" s="218"/>
      <c r="C7" s="685" t="s">
        <v>1122</v>
      </c>
      <c r="D7" s="685"/>
    </row>
    <row r="8" spans="1:4" ht="27.6" customHeight="1">
      <c r="A8" s="113"/>
      <c r="B8" s="114"/>
      <c r="C8" s="15" t="s">
        <v>1123</v>
      </c>
      <c r="D8" s="15" t="s">
        <v>1124</v>
      </c>
    </row>
    <row r="9" spans="1:4" ht="19.5" customHeight="1">
      <c r="A9" s="228" t="s">
        <v>593</v>
      </c>
      <c r="B9" s="6" t="s">
        <v>533</v>
      </c>
      <c r="C9" s="455">
        <v>396929.95</v>
      </c>
      <c r="D9" s="455">
        <v>-307780.05</v>
      </c>
    </row>
    <row r="10" spans="1:4" ht="19.5" customHeight="1">
      <c r="A10" s="228" t="s">
        <v>776</v>
      </c>
      <c r="B10" s="6" t="s">
        <v>1125</v>
      </c>
      <c r="C10" s="455">
        <v>3638967.89</v>
      </c>
      <c r="D10" s="455">
        <v>-2787370.97</v>
      </c>
    </row>
    <row r="11" spans="1:4" ht="19.5" customHeight="1">
      <c r="A11" s="574" t="s">
        <v>1028</v>
      </c>
      <c r="B11" s="601" t="s">
        <v>1126</v>
      </c>
      <c r="C11" s="455">
        <v>0</v>
      </c>
      <c r="D11" s="455">
        <v>0</v>
      </c>
    </row>
    <row r="12" spans="1:4" ht="19.5" customHeight="1">
      <c r="A12" s="574" t="s">
        <v>1030</v>
      </c>
      <c r="B12" s="601" t="s">
        <v>1127</v>
      </c>
      <c r="C12" s="455">
        <v>3235701.87</v>
      </c>
      <c r="D12" s="455">
        <v>-2384104.9500000002</v>
      </c>
    </row>
    <row r="13" spans="1:4" ht="19.5" customHeight="1">
      <c r="A13" s="574" t="s">
        <v>1032</v>
      </c>
      <c r="B13" s="589" t="s">
        <v>1128</v>
      </c>
      <c r="C13" s="455">
        <v>0</v>
      </c>
      <c r="D13" s="455">
        <v>0</v>
      </c>
    </row>
    <row r="14" spans="1:4" ht="19.5" customHeight="1">
      <c r="A14" s="574" t="s">
        <v>1034</v>
      </c>
      <c r="B14" s="601" t="s">
        <v>1129</v>
      </c>
      <c r="C14" s="455">
        <v>0</v>
      </c>
      <c r="D14" s="455">
        <v>0</v>
      </c>
    </row>
    <row r="15" spans="1:4" ht="19.5" customHeight="1">
      <c r="A15" s="574" t="s">
        <v>1036</v>
      </c>
      <c r="B15" s="601" t="s">
        <v>1130</v>
      </c>
      <c r="C15" s="455">
        <v>403266.02</v>
      </c>
      <c r="D15" s="455">
        <v>-403266.02</v>
      </c>
    </row>
    <row r="16" spans="1:4" ht="19.5" customHeight="1">
      <c r="A16" s="232" t="s">
        <v>1038</v>
      </c>
      <c r="B16" s="233" t="s">
        <v>290</v>
      </c>
      <c r="C16" s="455">
        <v>4035897.84</v>
      </c>
      <c r="D16" s="455">
        <v>-3095151.02</v>
      </c>
    </row>
    <row r="18" spans="1:5">
      <c r="A18" s="686"/>
      <c r="B18" s="686"/>
    </row>
    <row r="20" spans="1:5">
      <c r="A20" s="234"/>
    </row>
    <row r="21" spans="1:5">
      <c r="A21" s="684"/>
      <c r="B21" s="684"/>
      <c r="C21" s="684"/>
      <c r="D21" s="684"/>
      <c r="E21" s="684"/>
    </row>
    <row r="22" spans="1:5" ht="36" customHeight="1">
      <c r="A22" s="684"/>
      <c r="B22" s="684"/>
      <c r="C22" s="684"/>
      <c r="D22" s="684"/>
      <c r="E22" s="684"/>
    </row>
    <row r="23" spans="1:5" ht="60" customHeight="1">
      <c r="A23" s="684"/>
      <c r="B23" s="684"/>
      <c r="C23" s="684"/>
      <c r="D23" s="684"/>
      <c r="E23" s="684"/>
    </row>
    <row r="25" spans="1:5">
      <c r="A25" s="234"/>
    </row>
    <row r="26" spans="1:5">
      <c r="A26" s="684"/>
      <c r="B26" s="684"/>
      <c r="C26" s="684"/>
      <c r="D26" s="684"/>
      <c r="E26" s="684"/>
    </row>
    <row r="27" spans="1:5" ht="48" customHeight="1">
      <c r="A27" s="684"/>
      <c r="B27" s="684"/>
      <c r="C27" s="684"/>
      <c r="D27" s="684"/>
      <c r="E27" s="684"/>
    </row>
    <row r="28" spans="1:5">
      <c r="A28" s="684"/>
      <c r="B28" s="684"/>
      <c r="C28" s="684"/>
      <c r="D28" s="684"/>
      <c r="E28" s="684"/>
    </row>
    <row r="29" spans="1:5">
      <c r="A29" s="684"/>
      <c r="B29" s="684"/>
      <c r="C29" s="684"/>
      <c r="D29" s="684"/>
      <c r="E29" s="684"/>
    </row>
    <row r="30" spans="1:5" ht="96" customHeight="1">
      <c r="A30" s="684"/>
      <c r="B30" s="684"/>
      <c r="C30" s="684"/>
      <c r="D30" s="684"/>
      <c r="E30" s="684"/>
    </row>
    <row r="31" spans="1:5">
      <c r="A31" s="684"/>
      <c r="B31" s="684"/>
      <c r="C31" s="684"/>
      <c r="D31" s="684"/>
      <c r="E31" s="684"/>
    </row>
    <row r="32" spans="1:5" ht="36" customHeight="1">
      <c r="A32" s="684"/>
      <c r="B32" s="684"/>
      <c r="C32" s="684"/>
      <c r="D32" s="684"/>
      <c r="E32" s="684"/>
    </row>
    <row r="33" spans="1:5">
      <c r="A33" s="684"/>
      <c r="B33" s="684"/>
      <c r="C33" s="684"/>
      <c r="D33" s="684"/>
      <c r="E33" s="684"/>
    </row>
    <row r="34" spans="1:5" ht="60" customHeight="1">
      <c r="A34" s="684"/>
      <c r="B34" s="684"/>
      <c r="C34" s="684"/>
      <c r="D34" s="684"/>
      <c r="E34" s="684"/>
    </row>
    <row r="35" spans="1:5">
      <c r="A35" s="684"/>
      <c r="B35" s="684"/>
      <c r="C35" s="684"/>
      <c r="D35" s="684"/>
      <c r="E35" s="684"/>
    </row>
    <row r="36" spans="1:5" ht="24" customHeight="1">
      <c r="A36" s="684"/>
      <c r="B36" s="684"/>
      <c r="C36" s="684"/>
      <c r="D36" s="684"/>
      <c r="E36" s="684"/>
    </row>
    <row r="37" spans="1:5">
      <c r="A37" s="684"/>
      <c r="B37" s="684"/>
      <c r="C37" s="684"/>
      <c r="D37" s="684"/>
      <c r="E37" s="684"/>
    </row>
    <row r="38" spans="1:5" ht="24" customHeight="1">
      <c r="A38" s="684"/>
      <c r="B38" s="684"/>
      <c r="C38" s="684"/>
      <c r="D38" s="684"/>
      <c r="E38" s="684"/>
    </row>
    <row r="39" spans="1:5">
      <c r="A39" s="684"/>
      <c r="B39" s="684"/>
      <c r="C39" s="684"/>
      <c r="D39" s="684"/>
      <c r="E39" s="684"/>
    </row>
    <row r="40" spans="1:5" ht="60" customHeight="1">
      <c r="A40" s="684"/>
      <c r="B40" s="684"/>
      <c r="C40" s="684"/>
      <c r="D40" s="684"/>
      <c r="E40" s="684"/>
    </row>
    <row r="41" spans="1:5">
      <c r="A41" s="684"/>
      <c r="B41" s="684"/>
      <c r="C41" s="684"/>
      <c r="D41" s="684"/>
      <c r="E41" s="684"/>
    </row>
  </sheetData>
  <mergeCells count="21">
    <mergeCell ref="A32:E32"/>
    <mergeCell ref="C7:D7"/>
    <mergeCell ref="A18:B18"/>
    <mergeCell ref="A21:E21"/>
    <mergeCell ref="A22:E22"/>
    <mergeCell ref="A23:E23"/>
    <mergeCell ref="A26:E26"/>
    <mergeCell ref="A27:E27"/>
    <mergeCell ref="A28:E28"/>
    <mergeCell ref="A29:E29"/>
    <mergeCell ref="A30:E30"/>
    <mergeCell ref="A31:E31"/>
    <mergeCell ref="A39:E39"/>
    <mergeCell ref="A40:E40"/>
    <mergeCell ref="A41:E41"/>
    <mergeCell ref="A33:E33"/>
    <mergeCell ref="A34:E34"/>
    <mergeCell ref="A35:E35"/>
    <mergeCell ref="A36:E36"/>
    <mergeCell ref="A37:E37"/>
    <mergeCell ref="A38:E38"/>
  </mergeCells>
  <hyperlinks>
    <hyperlink ref="A1" location="Index!A1" display="&lt;- zurück" xr:uid="{972DD6C5-47AB-4CBE-A88F-F32020705D2A}"/>
  </hyperlinks>
  <pageMargins left="0.7" right="0.7" top="0.75" bottom="0.75" header="0.3" footer="0.3"/>
  <pageSetup paperSize="9" orientation="portrait" horizontalDpi="200" verticalDpi="20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4A4B-4AA5-43B0-BFFA-990ADD9EFE9B}">
  <dimension ref="A1:I15"/>
  <sheetViews>
    <sheetView showGridLines="0" workbookViewId="0">
      <selection activeCell="B1" sqref="B1"/>
    </sheetView>
  </sheetViews>
  <sheetFormatPr baseColWidth="10" defaultColWidth="9.140625" defaultRowHeight="12.75"/>
  <cols>
    <col min="1" max="1" width="7.140625" style="4" customWidth="1"/>
    <col min="2" max="2" width="38.140625" style="4" customWidth="1"/>
    <col min="3" max="7" width="22.7109375" style="4" customWidth="1"/>
    <col min="8" max="16384" width="9.140625" style="4"/>
  </cols>
  <sheetData>
    <row r="1" spans="1:9">
      <c r="A1" s="21" t="s">
        <v>124</v>
      </c>
    </row>
    <row r="2" spans="1:9">
      <c r="B2" s="197"/>
      <c r="C2" s="197"/>
      <c r="D2" s="197"/>
      <c r="E2" s="197"/>
      <c r="F2" s="197"/>
      <c r="G2" s="197"/>
      <c r="H2" s="197"/>
      <c r="I2" s="14"/>
    </row>
    <row r="3" spans="1:9" ht="24" customHeight="1">
      <c r="A3" s="61" t="s">
        <v>1131</v>
      </c>
      <c r="I3" s="14"/>
    </row>
    <row r="5" spans="1:9">
      <c r="G5" s="26" t="s">
        <v>126</v>
      </c>
    </row>
    <row r="6" spans="1:9" ht="30.6" customHeight="1">
      <c r="A6" s="12"/>
      <c r="B6" s="218"/>
      <c r="C6" s="687" t="s">
        <v>1132</v>
      </c>
      <c r="D6" s="690" t="s">
        <v>1133</v>
      </c>
      <c r="E6" s="691"/>
      <c r="F6" s="691"/>
      <c r="G6" s="692"/>
      <c r="H6" s="14"/>
      <c r="I6" s="14"/>
    </row>
    <row r="7" spans="1:9" ht="30.6" customHeight="1">
      <c r="B7" s="235"/>
      <c r="C7" s="688"/>
      <c r="D7" s="688"/>
      <c r="E7" s="693" t="s">
        <v>1134</v>
      </c>
      <c r="F7" s="694" t="s">
        <v>1135</v>
      </c>
      <c r="G7" s="692"/>
      <c r="H7" s="14"/>
      <c r="I7" s="14"/>
    </row>
    <row r="8" spans="1:9" ht="30.6" customHeight="1">
      <c r="B8" s="235"/>
      <c r="C8" s="689"/>
      <c r="D8" s="689"/>
      <c r="E8" s="689"/>
      <c r="F8" s="237"/>
      <c r="G8" s="240" t="s">
        <v>1136</v>
      </c>
      <c r="H8" s="14"/>
      <c r="I8" s="14"/>
    </row>
    <row r="9" spans="1:9" ht="30.6" customHeight="1">
      <c r="A9" s="102"/>
      <c r="B9" s="236"/>
      <c r="C9" s="238" t="s">
        <v>129</v>
      </c>
      <c r="D9" s="238" t="s">
        <v>130</v>
      </c>
      <c r="E9" s="238" t="s">
        <v>131</v>
      </c>
      <c r="F9" s="239" t="s">
        <v>203</v>
      </c>
      <c r="G9" s="240" t="s">
        <v>204</v>
      </c>
      <c r="H9" s="14"/>
      <c r="I9" s="14"/>
    </row>
    <row r="10" spans="1:9" ht="18" customHeight="1">
      <c r="A10" s="241">
        <v>1</v>
      </c>
      <c r="B10" s="205" t="s">
        <v>1026</v>
      </c>
      <c r="C10" s="460">
        <v>9979821671.2800007</v>
      </c>
      <c r="D10" s="460">
        <v>10014377269.84</v>
      </c>
      <c r="E10" s="460">
        <v>9722095593.6700001</v>
      </c>
      <c r="F10" s="460">
        <v>292281676.17000002</v>
      </c>
      <c r="G10" s="460">
        <v>0</v>
      </c>
      <c r="H10" s="14"/>
      <c r="I10" s="14"/>
    </row>
    <row r="11" spans="1:9" ht="18" customHeight="1">
      <c r="A11" s="241">
        <v>2</v>
      </c>
      <c r="B11" s="205" t="s">
        <v>1137</v>
      </c>
      <c r="C11" s="460">
        <v>1055965893.1799999</v>
      </c>
      <c r="D11" s="460">
        <v>207633699.38</v>
      </c>
      <c r="E11" s="460">
        <v>0</v>
      </c>
      <c r="F11" s="460">
        <v>207633699.38</v>
      </c>
      <c r="G11" s="461"/>
      <c r="H11" s="14"/>
      <c r="I11" s="14"/>
    </row>
    <row r="12" spans="1:9" ht="18" customHeight="1">
      <c r="A12" s="241">
        <v>3</v>
      </c>
      <c r="B12" s="205" t="s">
        <v>1138</v>
      </c>
      <c r="C12" s="460">
        <v>11035787564.459999</v>
      </c>
      <c r="D12" s="460">
        <v>10222010969.219999</v>
      </c>
      <c r="E12" s="460">
        <v>9722095593.6700001</v>
      </c>
      <c r="F12" s="460">
        <v>499915375.55000001</v>
      </c>
      <c r="G12" s="460">
        <v>0</v>
      </c>
      <c r="H12" s="14"/>
      <c r="I12" s="14"/>
    </row>
    <row r="13" spans="1:9" ht="18" customHeight="1">
      <c r="A13" s="241">
        <v>4</v>
      </c>
      <c r="B13" s="203" t="s">
        <v>1139</v>
      </c>
      <c r="C13" s="460">
        <v>68599825.260000005</v>
      </c>
      <c r="D13" s="460">
        <v>286618991.47000003</v>
      </c>
      <c r="E13" s="460">
        <v>264640700.22999999</v>
      </c>
      <c r="F13" s="460">
        <v>21978291.239999998</v>
      </c>
      <c r="G13" s="460">
        <v>0</v>
      </c>
      <c r="H13" s="14"/>
      <c r="I13" s="14"/>
    </row>
    <row r="14" spans="1:9" ht="18" customHeight="1">
      <c r="A14" s="242" t="s">
        <v>900</v>
      </c>
      <c r="B14" s="203" t="s">
        <v>1140</v>
      </c>
      <c r="C14" s="462">
        <f>C13</f>
        <v>68599825.260000005</v>
      </c>
      <c r="D14" s="463">
        <f>D13</f>
        <v>286618991.47000003</v>
      </c>
      <c r="E14" s="464"/>
      <c r="F14" s="464"/>
      <c r="G14" s="464"/>
      <c r="H14" s="14"/>
      <c r="I14" s="14"/>
    </row>
    <row r="15" spans="1:9">
      <c r="B15" s="7"/>
    </row>
  </sheetData>
  <mergeCells count="5">
    <mergeCell ref="C6:C8"/>
    <mergeCell ref="D6:G6"/>
    <mergeCell ref="D7:D8"/>
    <mergeCell ref="E7:E8"/>
    <mergeCell ref="F7:G7"/>
  </mergeCells>
  <hyperlinks>
    <hyperlink ref="A1" location="Index!A1" display="&lt;- zurück" xr:uid="{4D2451A3-D847-4D4B-BBE0-7E73310422D0}"/>
  </hyperlinks>
  <pageMargins left="0.7" right="0.7" top="0.75" bottom="0.75" header="0.3" footer="0.3"/>
  <pageSetup paperSize="9" orientation="portrait" horizontalDpi="200" verticalDpi="20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2942-BBB4-4DC5-A4FB-3CA3675B49AD}">
  <dimension ref="A1:DP70"/>
  <sheetViews>
    <sheetView showGridLines="0" topLeftCell="A12" workbookViewId="0">
      <selection activeCell="C21" sqref="C21:H21"/>
    </sheetView>
  </sheetViews>
  <sheetFormatPr baseColWidth="10" defaultColWidth="11.5703125" defaultRowHeight="12.75"/>
  <cols>
    <col min="1" max="1" width="8" style="243" customWidth="1"/>
    <col min="2" max="2" width="61.85546875" style="243" bestFit="1" customWidth="1"/>
    <col min="3" max="8" width="26.7109375" style="243" customWidth="1"/>
    <col min="9" max="120" width="11.5703125" style="243"/>
    <col min="121" max="16384" width="11.5703125" style="4"/>
  </cols>
  <sheetData>
    <row r="1" spans="1:120">
      <c r="A1" s="21" t="s">
        <v>124</v>
      </c>
    </row>
    <row r="3" spans="1:120" ht="24" customHeight="1">
      <c r="A3" s="61" t="s">
        <v>1141</v>
      </c>
    </row>
    <row r="4" spans="1:120">
      <c r="DB4" s="4"/>
      <c r="DC4" s="4"/>
      <c r="DD4" s="4"/>
      <c r="DE4" s="4"/>
      <c r="DF4" s="4"/>
      <c r="DG4" s="4"/>
      <c r="DH4" s="4"/>
      <c r="DI4" s="4"/>
      <c r="DJ4" s="4"/>
      <c r="DK4" s="4"/>
      <c r="DL4" s="4"/>
      <c r="DM4" s="4"/>
      <c r="DN4" s="4"/>
      <c r="DO4" s="4"/>
      <c r="DP4" s="4"/>
    </row>
    <row r="5" spans="1:120">
      <c r="H5" s="26" t="s">
        <v>126</v>
      </c>
      <c r="DB5" s="4"/>
      <c r="DC5" s="4"/>
      <c r="DD5" s="4"/>
      <c r="DE5" s="4"/>
      <c r="DF5" s="4"/>
      <c r="DG5" s="4"/>
      <c r="DH5" s="4"/>
      <c r="DI5" s="4"/>
      <c r="DJ5" s="4"/>
      <c r="DK5" s="4"/>
      <c r="DL5" s="4"/>
      <c r="DM5" s="4"/>
      <c r="DN5" s="4"/>
      <c r="DO5" s="4"/>
      <c r="DP5" s="4"/>
    </row>
    <row r="6" spans="1:120" s="245" customFormat="1" ht="36.6" customHeight="1">
      <c r="A6" s="253"/>
      <c r="B6" s="700" t="s">
        <v>1142</v>
      </c>
      <c r="C6" s="695" t="s">
        <v>1143</v>
      </c>
      <c r="D6" s="696"/>
      <c r="E6" s="697" t="s">
        <v>1144</v>
      </c>
      <c r="F6" s="695"/>
      <c r="G6" s="698" t="s">
        <v>1145</v>
      </c>
      <c r="H6" s="699"/>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44"/>
      <c r="CI6" s="244"/>
      <c r="CJ6" s="244"/>
      <c r="CK6" s="244"/>
      <c r="CL6" s="244"/>
      <c r="CM6" s="244"/>
      <c r="CN6" s="244"/>
      <c r="CO6" s="244"/>
      <c r="CP6" s="244"/>
      <c r="CQ6" s="244"/>
      <c r="CR6" s="244"/>
      <c r="CS6" s="244"/>
      <c r="CT6" s="244"/>
      <c r="CU6" s="244"/>
      <c r="CV6" s="244"/>
      <c r="CW6" s="244"/>
      <c r="CX6" s="244"/>
      <c r="CY6" s="244"/>
      <c r="CZ6" s="244"/>
      <c r="DA6" s="244"/>
    </row>
    <row r="7" spans="1:120" s="245" customFormat="1" ht="37.15" customHeight="1">
      <c r="A7" s="254"/>
      <c r="B7" s="701"/>
      <c r="C7" s="246" t="s">
        <v>1146</v>
      </c>
      <c r="D7" s="194" t="s">
        <v>839</v>
      </c>
      <c r="E7" s="246" t="s">
        <v>1146</v>
      </c>
      <c r="F7" s="194" t="s">
        <v>839</v>
      </c>
      <c r="G7" s="5" t="s">
        <v>1147</v>
      </c>
      <c r="H7" s="5" t="s">
        <v>1148</v>
      </c>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44"/>
      <c r="CN7" s="244"/>
      <c r="CO7" s="244"/>
      <c r="CP7" s="244"/>
      <c r="CQ7" s="244"/>
      <c r="CR7" s="244"/>
      <c r="CS7" s="244"/>
      <c r="CT7" s="244"/>
      <c r="CU7" s="244"/>
      <c r="CV7" s="244"/>
      <c r="CW7" s="244"/>
      <c r="CX7" s="244"/>
      <c r="CY7" s="244"/>
      <c r="CZ7" s="244"/>
      <c r="DA7" s="244"/>
    </row>
    <row r="8" spans="1:120" s="245" customFormat="1" ht="19.149999999999999" customHeight="1">
      <c r="A8" s="254"/>
      <c r="B8" s="702"/>
      <c r="C8" s="18" t="s">
        <v>129</v>
      </c>
      <c r="D8" s="18" t="s">
        <v>130</v>
      </c>
      <c r="E8" s="18" t="s">
        <v>131</v>
      </c>
      <c r="F8" s="18" t="s">
        <v>203</v>
      </c>
      <c r="G8" s="252" t="s">
        <v>204</v>
      </c>
      <c r="H8" s="252" t="s">
        <v>361</v>
      </c>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row>
    <row r="9" spans="1:120" s="12" customFormat="1" ht="19.5" customHeight="1">
      <c r="A9" s="590">
        <v>1</v>
      </c>
      <c r="B9" s="20" t="s">
        <v>1347</v>
      </c>
      <c r="C9" s="465">
        <v>3184806679.6399999</v>
      </c>
      <c r="D9" s="465">
        <v>24737.18</v>
      </c>
      <c r="E9" s="465">
        <v>3380055335.7399998</v>
      </c>
      <c r="F9" s="465">
        <v>21910614.48</v>
      </c>
      <c r="G9" s="465">
        <v>169337818.91</v>
      </c>
      <c r="H9" s="247">
        <v>4.9799999999999997E-2</v>
      </c>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row>
    <row r="10" spans="1:120" s="12" customFormat="1" ht="19.5" customHeight="1">
      <c r="A10" s="590">
        <v>2</v>
      </c>
      <c r="B10" s="249" t="s">
        <v>1348</v>
      </c>
      <c r="C10" s="465">
        <v>535748744.18000001</v>
      </c>
      <c r="D10" s="465">
        <v>98929485.799999997</v>
      </c>
      <c r="E10" s="465">
        <v>497237947.99000001</v>
      </c>
      <c r="F10" s="465">
        <v>38897455.630000003</v>
      </c>
      <c r="G10" s="465">
        <v>28552000.140000001</v>
      </c>
      <c r="H10" s="247">
        <v>5.33E-2</v>
      </c>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row>
    <row r="11" spans="1:120" s="12" customFormat="1" ht="19.5" customHeight="1">
      <c r="A11" s="590" t="s">
        <v>1296</v>
      </c>
      <c r="B11" s="589" t="s">
        <v>1149</v>
      </c>
      <c r="C11" s="465">
        <v>359868326.72000003</v>
      </c>
      <c r="D11" s="465">
        <v>85260042.129999995</v>
      </c>
      <c r="E11" s="465">
        <v>393524623.61000001</v>
      </c>
      <c r="F11" s="465">
        <v>34483670.950000003</v>
      </c>
      <c r="G11" s="465">
        <v>20619151.52</v>
      </c>
      <c r="H11" s="247">
        <v>4.82E-2</v>
      </c>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row>
    <row r="12" spans="1:120" s="12" customFormat="1" ht="19.5" customHeight="1">
      <c r="A12" s="590" t="s">
        <v>1299</v>
      </c>
      <c r="B12" s="589" t="s">
        <v>300</v>
      </c>
      <c r="C12" s="465">
        <v>175880417.46000001</v>
      </c>
      <c r="D12" s="465">
        <v>13669443.67</v>
      </c>
      <c r="E12" s="465">
        <v>103713324.38</v>
      </c>
      <c r="F12" s="465">
        <v>4413784.68</v>
      </c>
      <c r="G12" s="465">
        <v>7932848.6200000001</v>
      </c>
      <c r="H12" s="247">
        <v>7.3400000000000007E-2</v>
      </c>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row>
    <row r="13" spans="1:120" s="12" customFormat="1" ht="19.5" customHeight="1">
      <c r="A13" s="590">
        <v>3</v>
      </c>
      <c r="B13" s="249" t="s">
        <v>1150</v>
      </c>
      <c r="C13" s="465">
        <v>117543577.12</v>
      </c>
      <c r="D13" s="465">
        <v>0</v>
      </c>
      <c r="E13" s="465">
        <v>119276281.55</v>
      </c>
      <c r="F13" s="465">
        <v>0</v>
      </c>
      <c r="G13" s="465">
        <v>0</v>
      </c>
      <c r="H13" s="247">
        <v>0</v>
      </c>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row>
    <row r="14" spans="1:120" s="12" customFormat="1" ht="19.5" customHeight="1">
      <c r="A14" s="590" t="s">
        <v>1349</v>
      </c>
      <c r="B14" s="249" t="s">
        <v>1151</v>
      </c>
      <c r="C14" s="465">
        <v>111467218.94</v>
      </c>
      <c r="D14" s="465">
        <v>0</v>
      </c>
      <c r="E14" s="465">
        <v>111467218.94</v>
      </c>
      <c r="F14" s="465">
        <v>0</v>
      </c>
      <c r="G14" s="465">
        <v>0</v>
      </c>
      <c r="H14" s="247">
        <v>0</v>
      </c>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row>
    <row r="15" spans="1:120" s="12" customFormat="1" ht="19.5" customHeight="1">
      <c r="A15" s="590">
        <v>4</v>
      </c>
      <c r="B15" s="249" t="s">
        <v>305</v>
      </c>
      <c r="C15" s="465">
        <v>2149131912.0999999</v>
      </c>
      <c r="D15" s="465">
        <v>2313913096.6500001</v>
      </c>
      <c r="E15" s="465">
        <v>2170477900.6300001</v>
      </c>
      <c r="F15" s="465">
        <v>2304334815.73</v>
      </c>
      <c r="G15" s="465">
        <v>56974323.240000002</v>
      </c>
      <c r="H15" s="247">
        <v>1.2699999999999999E-2</v>
      </c>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row>
    <row r="16" spans="1:120" s="12" customFormat="1" ht="19.5" customHeight="1">
      <c r="A16" s="590">
        <v>5</v>
      </c>
      <c r="B16" s="249" t="s">
        <v>1153</v>
      </c>
      <c r="C16" s="465">
        <v>0</v>
      </c>
      <c r="D16" s="465">
        <v>0</v>
      </c>
      <c r="E16" s="465">
        <v>0</v>
      </c>
      <c r="F16" s="465">
        <v>0</v>
      </c>
      <c r="G16" s="465">
        <v>0</v>
      </c>
      <c r="H16" s="247">
        <v>0</v>
      </c>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row>
    <row r="17" spans="1:105" s="12" customFormat="1" ht="19.5" customHeight="1">
      <c r="A17" s="590">
        <v>6</v>
      </c>
      <c r="B17" s="249" t="s">
        <v>307</v>
      </c>
      <c r="C17" s="465">
        <v>897008894.73000002</v>
      </c>
      <c r="D17" s="465">
        <v>518191963.29000002</v>
      </c>
      <c r="E17" s="465">
        <v>860888735.78999996</v>
      </c>
      <c r="F17" s="465">
        <v>122195148.41</v>
      </c>
      <c r="G17" s="465">
        <v>944876943.13</v>
      </c>
      <c r="H17" s="247">
        <v>0.96109999999999995</v>
      </c>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row>
    <row r="18" spans="1:105" s="12" customFormat="1" ht="19.5" customHeight="1">
      <c r="A18" s="592" t="s">
        <v>319</v>
      </c>
      <c r="B18" s="589" t="s">
        <v>1350</v>
      </c>
      <c r="C18" s="465">
        <v>129295481.09999999</v>
      </c>
      <c r="D18" s="465">
        <v>28362352.920000002</v>
      </c>
      <c r="E18" s="465">
        <v>128690353.64</v>
      </c>
      <c r="F18" s="465">
        <v>4065720.66</v>
      </c>
      <c r="G18" s="465">
        <v>150250809.28</v>
      </c>
      <c r="H18" s="247">
        <v>1.1317999999999999</v>
      </c>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c r="BS18" s="248"/>
      <c r="BT18" s="248"/>
      <c r="BU18" s="248"/>
      <c r="BV18" s="248"/>
      <c r="BW18" s="248"/>
      <c r="BX18" s="248"/>
      <c r="BY18" s="248"/>
      <c r="BZ18" s="248"/>
      <c r="CA18" s="248"/>
      <c r="CB18" s="248"/>
      <c r="CC18" s="248"/>
      <c r="CD18" s="248"/>
      <c r="CE18" s="248"/>
      <c r="CF18" s="248"/>
      <c r="CG18" s="248"/>
      <c r="CH18" s="248"/>
      <c r="CI18" s="248"/>
      <c r="CJ18" s="248"/>
      <c r="CK18" s="248"/>
      <c r="CL18" s="248"/>
      <c r="CM18" s="248"/>
      <c r="CN18" s="248"/>
      <c r="CO18" s="248"/>
      <c r="CP18" s="248"/>
      <c r="CQ18" s="248"/>
      <c r="CR18" s="248"/>
      <c r="CS18" s="248"/>
      <c r="CT18" s="248"/>
      <c r="CU18" s="248"/>
      <c r="CV18" s="248"/>
      <c r="CW18" s="248"/>
      <c r="CX18" s="248"/>
      <c r="CY18" s="248"/>
      <c r="CZ18" s="248"/>
      <c r="DA18" s="248"/>
    </row>
    <row r="19" spans="1:105" s="12" customFormat="1" ht="19.5" customHeight="1">
      <c r="A19" s="590">
        <v>7</v>
      </c>
      <c r="B19" s="249" t="s">
        <v>1351</v>
      </c>
      <c r="C19" s="465">
        <v>1332518769.52</v>
      </c>
      <c r="D19" s="465">
        <v>0</v>
      </c>
      <c r="E19" s="465">
        <v>1332518769.52</v>
      </c>
      <c r="F19" s="465">
        <v>0</v>
      </c>
      <c r="G19" s="465">
        <v>1366496383.01</v>
      </c>
      <c r="H19" s="247">
        <v>1.0255000000000001</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c r="BS19" s="248"/>
      <c r="BT19" s="248"/>
      <c r="BU19" s="248"/>
      <c r="BV19" s="248"/>
      <c r="BW19" s="248"/>
      <c r="BX19" s="248"/>
      <c r="BY19" s="248"/>
      <c r="BZ19" s="248"/>
      <c r="CA19" s="248"/>
      <c r="CB19" s="248"/>
      <c r="CC19" s="248"/>
      <c r="CD19" s="248"/>
      <c r="CE19" s="248"/>
      <c r="CF19" s="248"/>
      <c r="CG19" s="248"/>
      <c r="CH19" s="248"/>
      <c r="CI19" s="248"/>
      <c r="CJ19" s="248"/>
      <c r="CK19" s="248"/>
      <c r="CL19" s="248"/>
      <c r="CM19" s="248"/>
      <c r="CN19" s="248"/>
      <c r="CO19" s="248"/>
      <c r="CP19" s="248"/>
      <c r="CQ19" s="248"/>
      <c r="CR19" s="248"/>
      <c r="CS19" s="248"/>
      <c r="CT19" s="248"/>
      <c r="CU19" s="248"/>
      <c r="CV19" s="248"/>
      <c r="CW19" s="248"/>
      <c r="CX19" s="248"/>
      <c r="CY19" s="248"/>
      <c r="CZ19" s="248"/>
      <c r="DA19" s="248"/>
    </row>
    <row r="20" spans="1:105" s="12" customFormat="1" ht="19.5" customHeight="1">
      <c r="A20" s="590" t="s">
        <v>327</v>
      </c>
      <c r="B20" s="589" t="s">
        <v>1352</v>
      </c>
      <c r="C20" s="465">
        <v>81085055.340000004</v>
      </c>
      <c r="D20" s="465">
        <v>0</v>
      </c>
      <c r="E20" s="465">
        <v>81085055.340000004</v>
      </c>
      <c r="F20" s="465">
        <v>0</v>
      </c>
      <c r="G20" s="465">
        <v>81085055.340000004</v>
      </c>
      <c r="H20" s="247">
        <v>1</v>
      </c>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c r="BS20" s="248"/>
      <c r="BT20" s="248"/>
      <c r="BU20" s="248"/>
      <c r="BV20" s="248"/>
      <c r="BW20" s="248"/>
      <c r="BX20" s="248"/>
      <c r="BY20" s="248"/>
      <c r="BZ20" s="248"/>
      <c r="CA20" s="248"/>
      <c r="CB20" s="248"/>
      <c r="CC20" s="248"/>
      <c r="CD20" s="248"/>
      <c r="CE20" s="248"/>
      <c r="CF20" s="248"/>
      <c r="CG20" s="248"/>
      <c r="CH20" s="248"/>
      <c r="CI20" s="248"/>
      <c r="CJ20" s="248"/>
      <c r="CK20" s="248"/>
      <c r="CL20" s="248"/>
      <c r="CM20" s="248"/>
      <c r="CN20" s="248"/>
      <c r="CO20" s="248"/>
      <c r="CP20" s="248"/>
      <c r="CQ20" s="248"/>
      <c r="CR20" s="248"/>
      <c r="CS20" s="248"/>
      <c r="CT20" s="248"/>
      <c r="CU20" s="248"/>
      <c r="CV20" s="248"/>
      <c r="CW20" s="248"/>
      <c r="CX20" s="248"/>
      <c r="CY20" s="248"/>
      <c r="CZ20" s="248"/>
      <c r="DA20" s="248"/>
    </row>
    <row r="21" spans="1:105" s="12" customFormat="1" ht="19.5" customHeight="1">
      <c r="A21" s="590" t="s">
        <v>1353</v>
      </c>
      <c r="B21" s="589" t="s">
        <v>1354</v>
      </c>
      <c r="C21" s="465">
        <v>1251433714.1800001</v>
      </c>
      <c r="D21" s="465">
        <v>0</v>
      </c>
      <c r="E21" s="465">
        <v>1251433714.1800001</v>
      </c>
      <c r="F21" s="465">
        <v>0</v>
      </c>
      <c r="G21" s="465">
        <v>1285411327.6700001</v>
      </c>
      <c r="H21" s="247">
        <v>1.0271999999999999</v>
      </c>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c r="BS21" s="248"/>
      <c r="BT21" s="248"/>
      <c r="BU21" s="248"/>
      <c r="BV21" s="248"/>
      <c r="BW21" s="248"/>
      <c r="BX21" s="248"/>
      <c r="BY21" s="248"/>
      <c r="BZ21" s="248"/>
      <c r="CA21" s="248"/>
      <c r="CB21" s="248"/>
      <c r="CC21" s="248"/>
      <c r="CD21" s="248"/>
      <c r="CE21" s="248"/>
      <c r="CF21" s="248"/>
      <c r="CG21" s="248"/>
      <c r="CH21" s="248"/>
      <c r="CI21" s="248"/>
      <c r="CJ21" s="248"/>
      <c r="CK21" s="248"/>
      <c r="CL21" s="248"/>
      <c r="CM21" s="248"/>
      <c r="CN21" s="248"/>
      <c r="CO21" s="248"/>
      <c r="CP21" s="248"/>
      <c r="CQ21" s="248"/>
      <c r="CR21" s="248"/>
      <c r="CS21" s="248"/>
      <c r="CT21" s="248"/>
      <c r="CU21" s="248"/>
      <c r="CV21" s="248"/>
      <c r="CW21" s="248"/>
      <c r="CX21" s="248"/>
      <c r="CY21" s="248"/>
      <c r="CZ21" s="248"/>
      <c r="DA21" s="248"/>
    </row>
    <row r="22" spans="1:105" s="12" customFormat="1" ht="19.5" customHeight="1">
      <c r="A22" s="590">
        <v>8</v>
      </c>
      <c r="B22" s="249" t="s">
        <v>318</v>
      </c>
      <c r="C22" s="465">
        <v>712748292.92999995</v>
      </c>
      <c r="D22" s="465">
        <v>73544131.120000005</v>
      </c>
      <c r="E22" s="465">
        <v>691867432.24000001</v>
      </c>
      <c r="F22" s="465">
        <v>22145779.989999998</v>
      </c>
      <c r="G22" s="465">
        <v>509812598.67000002</v>
      </c>
      <c r="H22" s="247">
        <v>0.71399999999999997</v>
      </c>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c r="BS22" s="248"/>
      <c r="BT22" s="248"/>
      <c r="BU22" s="248"/>
      <c r="BV22" s="248"/>
      <c r="BW22" s="248"/>
      <c r="BX22" s="248"/>
      <c r="BY22" s="248"/>
      <c r="BZ22" s="248"/>
      <c r="CA22" s="248"/>
      <c r="CB22" s="248"/>
      <c r="CC22" s="248"/>
      <c r="CD22" s="248"/>
      <c r="CE22" s="248"/>
      <c r="CF22" s="248"/>
      <c r="CG22" s="248"/>
      <c r="CH22" s="248"/>
      <c r="CI22" s="248"/>
      <c r="CJ22" s="248"/>
      <c r="CK22" s="248"/>
      <c r="CL22" s="248"/>
      <c r="CM22" s="248"/>
      <c r="CN22" s="248"/>
      <c r="CO22" s="248"/>
      <c r="CP22" s="248"/>
      <c r="CQ22" s="248"/>
      <c r="CR22" s="248"/>
      <c r="CS22" s="248"/>
      <c r="CT22" s="248"/>
      <c r="CU22" s="248"/>
      <c r="CV22" s="248"/>
      <c r="CW22" s="248"/>
      <c r="CX22" s="248"/>
      <c r="CY22" s="248"/>
      <c r="CZ22" s="248"/>
      <c r="DA22" s="248"/>
    </row>
    <row r="23" spans="1:105" s="12" customFormat="1" ht="19.5" customHeight="1">
      <c r="A23" s="590">
        <v>9</v>
      </c>
      <c r="B23" s="249" t="s">
        <v>1355</v>
      </c>
      <c r="C23" s="465">
        <v>1081737399.03</v>
      </c>
      <c r="D23" s="465">
        <v>319812415.62</v>
      </c>
      <c r="E23" s="465">
        <v>1073607982.12</v>
      </c>
      <c r="F23" s="465">
        <v>64860781.560000002</v>
      </c>
      <c r="G23" s="465">
        <v>765357916.25999999</v>
      </c>
      <c r="H23" s="247">
        <v>0.67230000000000001</v>
      </c>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c r="BS23" s="248"/>
      <c r="BT23" s="248"/>
      <c r="BU23" s="248"/>
      <c r="BV23" s="248"/>
      <c r="BW23" s="248"/>
      <c r="BX23" s="248"/>
      <c r="BY23" s="248"/>
      <c r="BZ23" s="248"/>
      <c r="CA23" s="248"/>
      <c r="CB23" s="248"/>
      <c r="CC23" s="248"/>
      <c r="CD23" s="248"/>
      <c r="CE23" s="248"/>
      <c r="CF23" s="248"/>
      <c r="CG23" s="248"/>
      <c r="CH23" s="248"/>
      <c r="CI23" s="248"/>
      <c r="CJ23" s="248"/>
      <c r="CK23" s="248"/>
      <c r="CL23" s="248"/>
      <c r="CM23" s="248"/>
      <c r="CN23" s="248"/>
      <c r="CO23" s="248"/>
      <c r="CP23" s="248"/>
      <c r="CQ23" s="248"/>
      <c r="CR23" s="248"/>
      <c r="CS23" s="248"/>
      <c r="CT23" s="248"/>
      <c r="CU23" s="248"/>
      <c r="CV23" s="248"/>
      <c r="CW23" s="248"/>
      <c r="CX23" s="248"/>
      <c r="CY23" s="248"/>
      <c r="CZ23" s="248"/>
      <c r="DA23" s="248"/>
    </row>
    <row r="24" spans="1:105" s="12" customFormat="1" ht="19.5" customHeight="1">
      <c r="A24" s="592" t="s">
        <v>1364</v>
      </c>
      <c r="B24" s="589" t="s">
        <v>1363</v>
      </c>
      <c r="C24" s="465">
        <v>445152298.06</v>
      </c>
      <c r="D24" s="465">
        <v>21822634.449999999</v>
      </c>
      <c r="E24" s="465">
        <v>445002801.38</v>
      </c>
      <c r="F24" s="465">
        <v>4473406.95</v>
      </c>
      <c r="G24" s="465">
        <v>207871169.86000001</v>
      </c>
      <c r="H24" s="247">
        <v>0.46250000000000002</v>
      </c>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8"/>
      <c r="BX24" s="248"/>
      <c r="BY24" s="248"/>
      <c r="BZ24" s="248"/>
      <c r="CA24" s="248"/>
      <c r="CB24" s="248"/>
      <c r="CC24" s="248"/>
      <c r="CD24" s="248"/>
      <c r="CE24" s="248"/>
      <c r="CF24" s="248"/>
      <c r="CG24" s="248"/>
      <c r="CH24" s="248"/>
      <c r="CI24" s="248"/>
      <c r="CJ24" s="248"/>
      <c r="CK24" s="248"/>
      <c r="CL24" s="248"/>
      <c r="CM24" s="248"/>
      <c r="CN24" s="248"/>
      <c r="CO24" s="248"/>
      <c r="CP24" s="248"/>
      <c r="CQ24" s="248"/>
      <c r="CR24" s="248"/>
      <c r="CS24" s="248"/>
      <c r="CT24" s="248"/>
      <c r="CU24" s="248"/>
      <c r="CV24" s="248"/>
      <c r="CW24" s="248"/>
      <c r="CX24" s="248"/>
      <c r="CY24" s="248"/>
      <c r="CZ24" s="248"/>
      <c r="DA24" s="248"/>
    </row>
    <row r="25" spans="1:105" s="12" customFormat="1" ht="19.5" customHeight="1">
      <c r="A25" s="592" t="s">
        <v>1365</v>
      </c>
      <c r="B25" s="589" t="s">
        <v>1357</v>
      </c>
      <c r="C25" s="465">
        <v>3447947.58</v>
      </c>
      <c r="D25" s="465">
        <v>421663.1</v>
      </c>
      <c r="E25" s="465">
        <v>3447947.58</v>
      </c>
      <c r="F25" s="465">
        <v>168665.24</v>
      </c>
      <c r="G25" s="465">
        <v>4857727.95</v>
      </c>
      <c r="H25" s="247">
        <v>1.3431999999999999</v>
      </c>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c r="CJ25" s="248"/>
      <c r="CK25" s="248"/>
      <c r="CL25" s="248"/>
      <c r="CM25" s="248"/>
      <c r="CN25" s="248"/>
      <c r="CO25" s="248"/>
      <c r="CP25" s="248"/>
      <c r="CQ25" s="248"/>
      <c r="CR25" s="248"/>
      <c r="CS25" s="248"/>
      <c r="CT25" s="248"/>
      <c r="CU25" s="248"/>
      <c r="CV25" s="248"/>
      <c r="CW25" s="248"/>
      <c r="CX25" s="248"/>
      <c r="CY25" s="248"/>
      <c r="CZ25" s="248"/>
      <c r="DA25" s="248"/>
    </row>
    <row r="26" spans="1:105" s="12" customFormat="1" ht="19.5" customHeight="1">
      <c r="A26" s="592" t="s">
        <v>1366</v>
      </c>
      <c r="B26" s="589" t="s">
        <v>1358</v>
      </c>
      <c r="C26" s="465">
        <v>590478252.59000003</v>
      </c>
      <c r="D26" s="465">
        <v>290683763.94</v>
      </c>
      <c r="E26" s="465">
        <v>583155721.04999995</v>
      </c>
      <c r="F26" s="465">
        <v>57572518.979999997</v>
      </c>
      <c r="G26" s="465">
        <v>491932485.58999997</v>
      </c>
      <c r="H26" s="247">
        <v>0.76780000000000004</v>
      </c>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c r="BS26" s="248"/>
      <c r="BT26" s="248"/>
      <c r="BU26" s="248"/>
      <c r="BV26" s="248"/>
      <c r="BW26" s="248"/>
      <c r="BX26" s="248"/>
      <c r="BY26" s="248"/>
      <c r="BZ26" s="248"/>
      <c r="CA26" s="248"/>
      <c r="CB26" s="248"/>
      <c r="CC26" s="248"/>
      <c r="CD26" s="248"/>
      <c r="CE26" s="248"/>
      <c r="CF26" s="248"/>
      <c r="CG26" s="248"/>
      <c r="CH26" s="248"/>
      <c r="CI26" s="248"/>
      <c r="CJ26" s="248"/>
      <c r="CK26" s="248"/>
      <c r="CL26" s="248"/>
      <c r="CM26" s="248"/>
      <c r="CN26" s="248"/>
      <c r="CO26" s="248"/>
      <c r="CP26" s="248"/>
      <c r="CQ26" s="248"/>
      <c r="CR26" s="248"/>
      <c r="CS26" s="248"/>
      <c r="CT26" s="248"/>
      <c r="CU26" s="248"/>
      <c r="CV26" s="248"/>
      <c r="CW26" s="248"/>
      <c r="CX26" s="248"/>
      <c r="CY26" s="248"/>
      <c r="CZ26" s="248"/>
      <c r="DA26" s="248"/>
    </row>
    <row r="27" spans="1:105" s="12" customFormat="1" ht="19.5" customHeight="1">
      <c r="A27" s="592" t="s">
        <v>1367</v>
      </c>
      <c r="B27" s="589" t="s">
        <v>1359</v>
      </c>
      <c r="C27" s="465">
        <v>34612276.990000002</v>
      </c>
      <c r="D27" s="465">
        <v>1496147.26</v>
      </c>
      <c r="E27" s="465">
        <v>34612276.990000002</v>
      </c>
      <c r="F27" s="465">
        <v>490907.64</v>
      </c>
      <c r="G27" s="465">
        <v>46379756.060000002</v>
      </c>
      <c r="H27" s="247">
        <v>1.3211999999999999</v>
      </c>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c r="BS27" s="248"/>
      <c r="BT27" s="248"/>
      <c r="BU27" s="248"/>
      <c r="BV27" s="248"/>
      <c r="BW27" s="248"/>
      <c r="BX27" s="248"/>
      <c r="BY27" s="248"/>
      <c r="BZ27" s="248"/>
      <c r="CA27" s="248"/>
      <c r="CB27" s="248"/>
      <c r="CC27" s="248"/>
      <c r="CD27" s="248"/>
      <c r="CE27" s="248"/>
      <c r="CF27" s="248"/>
      <c r="CG27" s="248"/>
      <c r="CH27" s="248"/>
      <c r="CI27" s="248"/>
      <c r="CJ27" s="248"/>
      <c r="CK27" s="248"/>
      <c r="CL27" s="248"/>
      <c r="CM27" s="248"/>
      <c r="CN27" s="248"/>
      <c r="CO27" s="248"/>
      <c r="CP27" s="248"/>
      <c r="CQ27" s="248"/>
      <c r="CR27" s="248"/>
      <c r="CS27" s="248"/>
      <c r="CT27" s="248"/>
      <c r="CU27" s="248"/>
      <c r="CV27" s="248"/>
      <c r="CW27" s="248"/>
      <c r="CX27" s="248"/>
      <c r="CY27" s="248"/>
      <c r="CZ27" s="248"/>
      <c r="DA27" s="248"/>
    </row>
    <row r="28" spans="1:105" s="12" customFormat="1" ht="19.5" customHeight="1">
      <c r="A28" s="592" t="s">
        <v>1368</v>
      </c>
      <c r="B28" s="589" t="s">
        <v>1360</v>
      </c>
      <c r="C28" s="465">
        <v>8046623.8099999996</v>
      </c>
      <c r="D28" s="465">
        <v>5388206.8700000001</v>
      </c>
      <c r="E28" s="465">
        <v>7389235.1200000001</v>
      </c>
      <c r="F28" s="465">
        <v>2155282.75</v>
      </c>
      <c r="G28" s="465">
        <v>14316776.800000001</v>
      </c>
      <c r="H28" s="247">
        <v>1.5</v>
      </c>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c r="BS28" s="248"/>
      <c r="BT28" s="248"/>
      <c r="BU28" s="248"/>
      <c r="BV28" s="248"/>
      <c r="BW28" s="248"/>
      <c r="BX28" s="248"/>
      <c r="BY28" s="248"/>
      <c r="BZ28" s="248"/>
      <c r="CA28" s="248"/>
      <c r="CB28" s="248"/>
      <c r="CC28" s="248"/>
      <c r="CD28" s="248"/>
      <c r="CE28" s="248"/>
      <c r="CF28" s="248"/>
      <c r="CG28" s="248"/>
      <c r="CH28" s="248"/>
      <c r="CI28" s="248"/>
      <c r="CJ28" s="248"/>
      <c r="CK28" s="248"/>
      <c r="CL28" s="248"/>
      <c r="CM28" s="248"/>
      <c r="CN28" s="248"/>
      <c r="CO28" s="248"/>
      <c r="CP28" s="248"/>
      <c r="CQ28" s="248"/>
      <c r="CR28" s="248"/>
      <c r="CS28" s="248"/>
      <c r="CT28" s="248"/>
      <c r="CU28" s="248"/>
      <c r="CV28" s="248"/>
      <c r="CW28" s="248"/>
      <c r="CX28" s="248"/>
      <c r="CY28" s="248"/>
      <c r="CZ28" s="248"/>
      <c r="DA28" s="248"/>
    </row>
    <row r="29" spans="1:105" s="12" customFormat="1" ht="19.5" customHeight="1">
      <c r="A29" s="590">
        <v>10</v>
      </c>
      <c r="B29" s="249" t="s">
        <v>1152</v>
      </c>
      <c r="C29" s="465">
        <v>16031844.48</v>
      </c>
      <c r="D29" s="465">
        <v>4315208</v>
      </c>
      <c r="E29" s="465">
        <v>16013173.52</v>
      </c>
      <c r="F29" s="465">
        <v>199193.89</v>
      </c>
      <c r="G29" s="465">
        <v>18499977.899999999</v>
      </c>
      <c r="H29" s="247">
        <v>1.1411</v>
      </c>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c r="BS29" s="248"/>
      <c r="BT29" s="248"/>
      <c r="BU29" s="248"/>
      <c r="BV29" s="248"/>
      <c r="BW29" s="248"/>
      <c r="BX29" s="248"/>
      <c r="BY29" s="248"/>
      <c r="BZ29" s="248"/>
      <c r="CA29" s="248"/>
      <c r="CB29" s="248"/>
      <c r="CC29" s="248"/>
      <c r="CD29" s="248"/>
      <c r="CE29" s="248"/>
      <c r="CF29" s="248"/>
      <c r="CG29" s="248"/>
      <c r="CH29" s="248"/>
      <c r="CI29" s="248"/>
      <c r="CJ29" s="248"/>
      <c r="CK29" s="248"/>
      <c r="CL29" s="248"/>
      <c r="CM29" s="248"/>
      <c r="CN29" s="248"/>
      <c r="CO29" s="248"/>
      <c r="CP29" s="248"/>
      <c r="CQ29" s="248"/>
      <c r="CR29" s="248"/>
      <c r="CS29" s="248"/>
      <c r="CT29" s="248"/>
      <c r="CU29" s="248"/>
      <c r="CV29" s="248"/>
      <c r="CW29" s="248"/>
      <c r="CX29" s="248"/>
      <c r="CY29" s="248"/>
      <c r="CZ29" s="248"/>
      <c r="DA29" s="248"/>
    </row>
    <row r="30" spans="1:105" s="12" customFormat="1" ht="25.5">
      <c r="A30" s="590" t="s">
        <v>155</v>
      </c>
      <c r="B30" s="249" t="s">
        <v>1361</v>
      </c>
      <c r="C30" s="465">
        <v>0</v>
      </c>
      <c r="D30" s="465">
        <v>0</v>
      </c>
      <c r="E30" s="465">
        <v>0</v>
      </c>
      <c r="F30" s="465">
        <v>0</v>
      </c>
      <c r="G30" s="465">
        <v>0</v>
      </c>
      <c r="H30" s="247">
        <v>0</v>
      </c>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c r="BS30" s="248"/>
      <c r="BT30" s="248"/>
      <c r="BU30" s="248"/>
      <c r="BV30" s="248"/>
      <c r="BW30" s="248"/>
      <c r="BX30" s="248"/>
      <c r="BY30" s="248"/>
      <c r="BZ30" s="248"/>
      <c r="CA30" s="248"/>
      <c r="CB30" s="248"/>
      <c r="CC30" s="248"/>
      <c r="CD30" s="248"/>
      <c r="CE30" s="248"/>
      <c r="CF30" s="248"/>
      <c r="CG30" s="248"/>
      <c r="CH30" s="248"/>
      <c r="CI30" s="248"/>
      <c r="CJ30" s="248"/>
      <c r="CK30" s="248"/>
      <c r="CL30" s="248"/>
      <c r="CM30" s="248"/>
      <c r="CN30" s="248"/>
      <c r="CO30" s="248"/>
      <c r="CP30" s="248"/>
      <c r="CQ30" s="248"/>
      <c r="CR30" s="248"/>
      <c r="CS30" s="248"/>
      <c r="CT30" s="248"/>
      <c r="CU30" s="248"/>
      <c r="CV30" s="248"/>
      <c r="CW30" s="248"/>
      <c r="CX30" s="248"/>
      <c r="CY30" s="248"/>
      <c r="CZ30" s="248"/>
      <c r="DA30" s="248"/>
    </row>
    <row r="31" spans="1:105" s="12" customFormat="1" ht="19.5" customHeight="1">
      <c r="A31" s="590" t="s">
        <v>157</v>
      </c>
      <c r="B31" s="249" t="s">
        <v>1154</v>
      </c>
      <c r="C31" s="465">
        <v>122699309.83</v>
      </c>
      <c r="D31" s="465">
        <v>0</v>
      </c>
      <c r="E31" s="465">
        <v>122699309.83</v>
      </c>
      <c r="F31" s="465">
        <v>0</v>
      </c>
      <c r="G31" s="465">
        <v>2241075.69</v>
      </c>
      <c r="H31" s="247">
        <v>1.83E-2</v>
      </c>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row>
    <row r="32" spans="1:105" s="12" customFormat="1" ht="19.5" customHeight="1">
      <c r="A32" s="590" t="s">
        <v>159</v>
      </c>
      <c r="B32" s="249" t="s">
        <v>1362</v>
      </c>
      <c r="C32" s="465">
        <v>331633782.08999997</v>
      </c>
      <c r="D32" s="465">
        <v>0</v>
      </c>
      <c r="E32" s="465">
        <v>331633782.08999997</v>
      </c>
      <c r="F32" s="465">
        <v>0</v>
      </c>
      <c r="G32" s="465">
        <v>225604043.84</v>
      </c>
      <c r="H32" s="247">
        <v>0.68030000000000002</v>
      </c>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8"/>
      <c r="CI32" s="248"/>
      <c r="CJ32" s="248"/>
      <c r="CK32" s="248"/>
      <c r="CL32" s="248"/>
      <c r="CM32" s="248"/>
      <c r="CN32" s="248"/>
      <c r="CO32" s="248"/>
      <c r="CP32" s="248"/>
      <c r="CQ32" s="248"/>
      <c r="CR32" s="248"/>
      <c r="CS32" s="248"/>
      <c r="CT32" s="248"/>
      <c r="CU32" s="248"/>
      <c r="CV32" s="248"/>
      <c r="CW32" s="248"/>
      <c r="CX32" s="248"/>
      <c r="CY32" s="248"/>
      <c r="CZ32" s="248"/>
      <c r="DA32" s="248"/>
    </row>
    <row r="33" spans="1:120" s="12" customFormat="1" ht="19.5" customHeight="1">
      <c r="A33" s="593">
        <v>11</v>
      </c>
      <c r="B33" s="594" t="s">
        <v>359</v>
      </c>
      <c r="C33" s="595"/>
      <c r="D33" s="595"/>
      <c r="E33" s="595"/>
      <c r="F33" s="595"/>
      <c r="G33" s="595"/>
      <c r="H33" s="596"/>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c r="CN33" s="248"/>
      <c r="CO33" s="248"/>
      <c r="CP33" s="248"/>
      <c r="CQ33" s="248"/>
      <c r="CR33" s="248"/>
      <c r="CS33" s="248"/>
      <c r="CT33" s="248"/>
      <c r="CU33" s="248"/>
      <c r="CV33" s="248"/>
      <c r="CW33" s="248"/>
      <c r="CX33" s="248"/>
      <c r="CY33" s="248"/>
      <c r="CZ33" s="248"/>
      <c r="DA33" s="248"/>
    </row>
    <row r="34" spans="1:120" s="12" customFormat="1" ht="19.5" customHeight="1">
      <c r="A34" s="591">
        <v>12</v>
      </c>
      <c r="B34" s="250" t="s">
        <v>290</v>
      </c>
      <c r="C34" s="466">
        <v>10593076424.59</v>
      </c>
      <c r="D34" s="466">
        <v>3328731037.6599998</v>
      </c>
      <c r="E34" s="466">
        <v>10707743869.959999</v>
      </c>
      <c r="F34" s="466">
        <v>2574543789.6999998</v>
      </c>
      <c r="G34" s="466">
        <v>4087753080.7800002</v>
      </c>
      <c r="H34" s="251">
        <v>0.30780000000000002</v>
      </c>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row>
    <row r="35" spans="1:120" s="12" customFormat="1">
      <c r="A35" s="248"/>
      <c r="B35" s="248"/>
      <c r="C35" s="248"/>
      <c r="D35" s="248"/>
      <c r="E35" s="248"/>
      <c r="F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248"/>
      <c r="DA35" s="248"/>
    </row>
    <row r="36" spans="1:120" s="12" customFormat="1">
      <c r="A36" s="248"/>
      <c r="B36" s="248"/>
      <c r="C36" s="248"/>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row>
    <row r="37" spans="1:120" s="12" customFormat="1">
      <c r="A37" s="248"/>
      <c r="B37" s="248"/>
      <c r="C37" s="248"/>
      <c r="D37" s="248"/>
      <c r="E37" s="248"/>
      <c r="F37" s="248"/>
      <c r="G37" s="248"/>
      <c r="H37" s="248"/>
      <c r="I37" s="244"/>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c r="CX37" s="248"/>
      <c r="CY37" s="248"/>
      <c r="CZ37" s="248"/>
      <c r="DA37" s="248"/>
    </row>
    <row r="38" spans="1:120">
      <c r="DB38" s="4"/>
      <c r="DC38" s="4"/>
      <c r="DD38" s="4"/>
      <c r="DE38" s="4"/>
      <c r="DF38" s="4"/>
      <c r="DG38" s="4"/>
      <c r="DH38" s="4"/>
      <c r="DI38" s="4"/>
      <c r="DJ38" s="4"/>
      <c r="DK38" s="4"/>
      <c r="DL38" s="4"/>
      <c r="DM38" s="4"/>
      <c r="DN38" s="4"/>
      <c r="DO38" s="4"/>
      <c r="DP38" s="4"/>
    </row>
    <row r="39" spans="1:120">
      <c r="DB39" s="4"/>
      <c r="DC39" s="4"/>
      <c r="DD39" s="4"/>
      <c r="DE39" s="4"/>
      <c r="DF39" s="4"/>
      <c r="DG39" s="4"/>
      <c r="DH39" s="4"/>
      <c r="DI39" s="4"/>
      <c r="DJ39" s="4"/>
      <c r="DK39" s="4"/>
      <c r="DL39" s="4"/>
      <c r="DM39" s="4"/>
      <c r="DN39" s="4"/>
      <c r="DO39" s="4"/>
      <c r="DP39" s="4"/>
    </row>
    <row r="45" spans="1:120">
      <c r="A45" s="243">
        <v>1</v>
      </c>
      <c r="B45" s="243" t="s">
        <v>1347</v>
      </c>
    </row>
    <row r="46" spans="1:120">
      <c r="A46" s="243">
        <v>2</v>
      </c>
      <c r="B46" s="243" t="s">
        <v>1348</v>
      </c>
    </row>
    <row r="47" spans="1:120">
      <c r="A47" s="243" t="s">
        <v>1296</v>
      </c>
      <c r="B47" s="243" t="s">
        <v>1149</v>
      </c>
      <c r="C47" s="243" t="s">
        <v>1149</v>
      </c>
    </row>
    <row r="48" spans="1:120">
      <c r="A48" s="243" t="s">
        <v>1299</v>
      </c>
      <c r="B48" s="243" t="s">
        <v>300</v>
      </c>
      <c r="C48" s="243" t="s">
        <v>300</v>
      </c>
    </row>
    <row r="49" spans="1:3">
      <c r="A49" s="243">
        <v>3</v>
      </c>
      <c r="B49" s="243" t="s">
        <v>1150</v>
      </c>
    </row>
    <row r="50" spans="1:3">
      <c r="A50" s="243" t="s">
        <v>1349</v>
      </c>
      <c r="B50" s="243" t="s">
        <v>1151</v>
      </c>
    </row>
    <row r="51" spans="1:3">
      <c r="A51" s="243">
        <v>4</v>
      </c>
      <c r="B51" s="243" t="s">
        <v>305</v>
      </c>
    </row>
    <row r="52" spans="1:3">
      <c r="A52" s="243">
        <v>5</v>
      </c>
      <c r="B52" s="243" t="s">
        <v>1153</v>
      </c>
    </row>
    <row r="53" spans="1:3">
      <c r="A53" s="243">
        <v>6</v>
      </c>
      <c r="B53" s="243" t="s">
        <v>307</v>
      </c>
    </row>
    <row r="54" spans="1:3">
      <c r="A54" s="588">
        <v>45663</v>
      </c>
      <c r="B54" s="243" t="s">
        <v>1350</v>
      </c>
      <c r="C54" s="243" t="s">
        <v>1350</v>
      </c>
    </row>
    <row r="55" spans="1:3">
      <c r="A55" s="243">
        <v>7</v>
      </c>
      <c r="B55" s="243" t="s">
        <v>1351</v>
      </c>
    </row>
    <row r="56" spans="1:3">
      <c r="A56" s="243" t="s">
        <v>327</v>
      </c>
      <c r="B56" s="243" t="s">
        <v>1352</v>
      </c>
      <c r="C56" s="243" t="s">
        <v>1352</v>
      </c>
    </row>
    <row r="57" spans="1:3">
      <c r="A57" s="243" t="s">
        <v>1353</v>
      </c>
      <c r="B57" s="243" t="s">
        <v>1354</v>
      </c>
      <c r="C57" s="243" t="s">
        <v>1354</v>
      </c>
    </row>
    <row r="58" spans="1:3">
      <c r="A58" s="243">
        <v>8</v>
      </c>
      <c r="B58" s="243" t="s">
        <v>318</v>
      </c>
    </row>
    <row r="59" spans="1:3">
      <c r="A59" s="243">
        <v>9</v>
      </c>
      <c r="B59" s="243" t="s">
        <v>1355</v>
      </c>
    </row>
    <row r="60" spans="1:3">
      <c r="A60" s="588">
        <v>45666</v>
      </c>
      <c r="B60" s="243" t="s">
        <v>1356</v>
      </c>
      <c r="C60" s="243" t="s">
        <v>1356</v>
      </c>
    </row>
    <row r="61" spans="1:3">
      <c r="A61" s="588">
        <v>45697</v>
      </c>
      <c r="B61" s="243" t="s">
        <v>1357</v>
      </c>
      <c r="C61" s="243" t="s">
        <v>1357</v>
      </c>
    </row>
    <row r="62" spans="1:3">
      <c r="A62" s="588">
        <v>45725</v>
      </c>
      <c r="B62" s="243" t="s">
        <v>1358</v>
      </c>
      <c r="C62" s="243" t="s">
        <v>1358</v>
      </c>
    </row>
    <row r="63" spans="1:3">
      <c r="A63" s="588">
        <v>45756</v>
      </c>
      <c r="B63" s="243" t="s">
        <v>1359</v>
      </c>
      <c r="C63" s="243" t="s">
        <v>1359</v>
      </c>
    </row>
    <row r="64" spans="1:3">
      <c r="A64" s="588">
        <v>45786</v>
      </c>
      <c r="B64" s="243" t="s">
        <v>1360</v>
      </c>
      <c r="C64" s="243" t="s">
        <v>1360</v>
      </c>
    </row>
    <row r="65" spans="1:2">
      <c r="A65" s="243">
        <v>10</v>
      </c>
      <c r="B65" s="243" t="s">
        <v>1152</v>
      </c>
    </row>
    <row r="66" spans="1:2">
      <c r="A66" s="243" t="s">
        <v>155</v>
      </c>
      <c r="B66" s="243" t="s">
        <v>1361</v>
      </c>
    </row>
    <row r="67" spans="1:2">
      <c r="A67" s="243" t="s">
        <v>157</v>
      </c>
      <c r="B67" s="243" t="s">
        <v>1154</v>
      </c>
    </row>
    <row r="68" spans="1:2">
      <c r="A68" s="243" t="s">
        <v>159</v>
      </c>
      <c r="B68" s="243" t="s">
        <v>1362</v>
      </c>
    </row>
    <row r="69" spans="1:2">
      <c r="A69" s="243">
        <v>11</v>
      </c>
      <c r="B69" s="243" t="s">
        <v>359</v>
      </c>
    </row>
    <row r="70" spans="1:2">
      <c r="A70" s="243">
        <v>12</v>
      </c>
      <c r="B70" s="243" t="s">
        <v>290</v>
      </c>
    </row>
  </sheetData>
  <mergeCells count="4">
    <mergeCell ref="C6:D6"/>
    <mergeCell ref="E6:F6"/>
    <mergeCell ref="G6:H6"/>
    <mergeCell ref="B6:B8"/>
  </mergeCells>
  <hyperlinks>
    <hyperlink ref="A1" location="Index!A1" display="&lt;- zurück" xr:uid="{6865B9CB-87FF-48BE-BF28-027D4EBD9F0E}"/>
  </hyperlinks>
  <pageMargins left="0.7" right="0.7" top="0.75" bottom="0.75" header="0.3" footer="0.3"/>
  <pageSetup paperSize="9" scale="10" orientation="landscape" r:id="rId1"/>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1852E-E740-4641-ACE2-28E4F5554B95}">
  <sheetPr>
    <tabColor rgb="FFFF0000"/>
  </sheetPr>
  <dimension ref="A1:D39"/>
  <sheetViews>
    <sheetView showGridLines="0" workbookViewId="0"/>
  </sheetViews>
  <sheetFormatPr baseColWidth="10" defaultColWidth="11.42578125" defaultRowHeight="12.75"/>
  <cols>
    <col min="1" max="1" width="8" customWidth="1"/>
    <col min="2" max="2" width="63.28515625" customWidth="1"/>
    <col min="3" max="4" width="28.28515625" customWidth="1"/>
  </cols>
  <sheetData>
    <row r="1" spans="1:4">
      <c r="A1" s="21" t="s">
        <v>124</v>
      </c>
    </row>
    <row r="2" spans="1:4">
      <c r="A2" s="540" t="str">
        <f>Index!D38</f>
        <v>Artikel 453 (j) - Nicht anwendbar da im Steiermärkische Sparkasse-Konzern keine Kreditderivate als Kreditrisikominderungstechnik verwendet werden.</v>
      </c>
    </row>
    <row r="3" spans="1:4" ht="18">
      <c r="A3" s="61" t="s">
        <v>1155</v>
      </c>
    </row>
    <row r="6" spans="1:4" ht="38.25">
      <c r="A6" s="520"/>
      <c r="B6" s="520"/>
      <c r="C6" s="523" t="s">
        <v>1156</v>
      </c>
      <c r="D6" s="523" t="s">
        <v>1157</v>
      </c>
    </row>
    <row r="7" spans="1:4" ht="18.75" customHeight="1">
      <c r="A7" s="703"/>
      <c r="B7" s="703"/>
      <c r="C7" s="349" t="s">
        <v>1158</v>
      </c>
      <c r="D7" s="349" t="s">
        <v>1159</v>
      </c>
    </row>
    <row r="8" spans="1:4" s="533" customFormat="1" ht="19.5" customHeight="1">
      <c r="A8" s="524">
        <v>1</v>
      </c>
      <c r="B8" s="532" t="s">
        <v>1160</v>
      </c>
      <c r="C8" s="525"/>
      <c r="D8" s="525"/>
    </row>
    <row r="9" spans="1:4" s="533" customFormat="1" ht="19.5" customHeight="1">
      <c r="A9" s="526" t="s">
        <v>1161</v>
      </c>
      <c r="B9" s="534" t="s">
        <v>1162</v>
      </c>
      <c r="C9" s="521"/>
      <c r="D9" s="521"/>
    </row>
    <row r="10" spans="1:4" s="533" customFormat="1" ht="19.5" customHeight="1">
      <c r="A10" s="526" t="s">
        <v>1163</v>
      </c>
      <c r="B10" s="534" t="s">
        <v>1164</v>
      </c>
      <c r="C10" s="521"/>
      <c r="D10" s="521"/>
    </row>
    <row r="11" spans="1:4" s="533" customFormat="1" ht="19.5" customHeight="1">
      <c r="A11" s="526">
        <v>2</v>
      </c>
      <c r="B11" s="534" t="s">
        <v>1165</v>
      </c>
      <c r="C11" s="521"/>
      <c r="D11" s="521"/>
    </row>
    <row r="12" spans="1:4" s="533" customFormat="1" ht="19.5" customHeight="1">
      <c r="A12" s="526" t="s">
        <v>1166</v>
      </c>
      <c r="B12" s="534" t="s">
        <v>1167</v>
      </c>
      <c r="C12" s="521"/>
      <c r="D12" s="521"/>
    </row>
    <row r="13" spans="1:4" s="533" customFormat="1" ht="19.5" customHeight="1">
      <c r="A13" s="526" t="s">
        <v>1168</v>
      </c>
      <c r="B13" s="534" t="s">
        <v>1169</v>
      </c>
      <c r="C13" s="521"/>
      <c r="D13" s="521"/>
    </row>
    <row r="14" spans="1:4" s="533" customFormat="1" ht="19.5" customHeight="1">
      <c r="A14" s="527">
        <v>3</v>
      </c>
      <c r="B14" s="535" t="s">
        <v>1170</v>
      </c>
      <c r="C14" s="525"/>
      <c r="D14" s="525"/>
    </row>
    <row r="15" spans="1:4" s="533" customFormat="1" ht="19.5" customHeight="1">
      <c r="A15" s="528">
        <v>4</v>
      </c>
      <c r="B15" s="536" t="s">
        <v>1171</v>
      </c>
      <c r="C15" s="522"/>
      <c r="D15" s="522"/>
    </row>
    <row r="16" spans="1:4" s="533" customFormat="1" ht="19.5" customHeight="1">
      <c r="A16" s="527">
        <v>5</v>
      </c>
      <c r="B16" s="535" t="s">
        <v>1172</v>
      </c>
      <c r="C16" s="521"/>
      <c r="D16" s="521"/>
    </row>
    <row r="17" spans="1:4" s="533" customFormat="1" ht="19.5" customHeight="1">
      <c r="A17" s="526" t="s">
        <v>1173</v>
      </c>
      <c r="B17" s="534" t="s">
        <v>1174</v>
      </c>
      <c r="C17" s="521"/>
      <c r="D17" s="521"/>
    </row>
    <row r="18" spans="1:4" s="533" customFormat="1" ht="19.5" customHeight="1">
      <c r="A18" s="526" t="s">
        <v>1175</v>
      </c>
      <c r="B18" s="534" t="s">
        <v>1176</v>
      </c>
      <c r="C18" s="521"/>
      <c r="D18" s="521"/>
    </row>
    <row r="19" spans="1:4" s="533" customFormat="1" ht="19.5" customHeight="1">
      <c r="A19" s="526" t="s">
        <v>1177</v>
      </c>
      <c r="B19" s="534" t="s">
        <v>1178</v>
      </c>
      <c r="C19" s="521"/>
      <c r="D19" s="521"/>
    </row>
    <row r="20" spans="1:4" s="533" customFormat="1" ht="19.5" customHeight="1">
      <c r="A20" s="526">
        <v>6</v>
      </c>
      <c r="B20" s="534" t="s">
        <v>1179</v>
      </c>
      <c r="C20" s="521"/>
      <c r="D20" s="521"/>
    </row>
    <row r="21" spans="1:4" s="533" customFormat="1" ht="19.5" customHeight="1">
      <c r="A21" s="526" t="s">
        <v>1180</v>
      </c>
      <c r="B21" s="534" t="s">
        <v>1181</v>
      </c>
      <c r="C21" s="521"/>
      <c r="D21" s="521"/>
    </row>
    <row r="22" spans="1:4" s="533" customFormat="1" ht="19.5" customHeight="1">
      <c r="A22" s="526" t="s">
        <v>1182</v>
      </c>
      <c r="B22" s="534" t="s">
        <v>1183</v>
      </c>
      <c r="C22" s="521"/>
      <c r="D22" s="521"/>
    </row>
    <row r="23" spans="1:4" s="533" customFormat="1" ht="19.5" customHeight="1">
      <c r="A23" s="526" t="s">
        <v>1184</v>
      </c>
      <c r="B23" s="534" t="s">
        <v>1185</v>
      </c>
      <c r="C23" s="521"/>
      <c r="D23" s="521"/>
    </row>
    <row r="24" spans="1:4" s="533" customFormat="1" ht="19.5" customHeight="1">
      <c r="A24" s="528">
        <v>7</v>
      </c>
      <c r="B24" s="536" t="s">
        <v>1171</v>
      </c>
      <c r="C24" s="536"/>
      <c r="D24" s="536"/>
    </row>
    <row r="25" spans="1:4" s="533" customFormat="1" ht="19.5" customHeight="1">
      <c r="A25" s="528">
        <v>8</v>
      </c>
      <c r="B25" s="536" t="s">
        <v>1171</v>
      </c>
      <c r="C25" s="536"/>
      <c r="D25" s="536"/>
    </row>
    <row r="26" spans="1:4" s="533" customFormat="1" ht="19.5" customHeight="1">
      <c r="A26" s="526" t="s">
        <v>1186</v>
      </c>
      <c r="B26" s="534" t="s">
        <v>1187</v>
      </c>
      <c r="C26" s="537"/>
      <c r="D26" s="537"/>
    </row>
    <row r="27" spans="1:4" s="533" customFormat="1" ht="19.5" customHeight="1">
      <c r="A27" s="526">
        <v>9</v>
      </c>
      <c r="B27" s="534" t="s">
        <v>1188</v>
      </c>
      <c r="C27" s="521"/>
      <c r="D27" s="521"/>
    </row>
    <row r="28" spans="1:4" s="533" customFormat="1" ht="19.5" customHeight="1">
      <c r="A28" s="526">
        <v>10</v>
      </c>
      <c r="B28" s="534" t="s">
        <v>1189</v>
      </c>
      <c r="C28" s="521"/>
      <c r="D28" s="521"/>
    </row>
    <row r="29" spans="1:4" s="533" customFormat="1" ht="19.5" customHeight="1">
      <c r="A29" s="526" t="s">
        <v>1190</v>
      </c>
      <c r="B29" s="534" t="s">
        <v>1191</v>
      </c>
      <c r="C29" s="521"/>
      <c r="D29" s="521"/>
    </row>
    <row r="30" spans="1:4" s="533" customFormat="1" ht="19.5" customHeight="1">
      <c r="A30" s="526" t="s">
        <v>1192</v>
      </c>
      <c r="B30" s="534" t="s">
        <v>1193</v>
      </c>
      <c r="C30" s="521"/>
      <c r="D30" s="521"/>
    </row>
    <row r="31" spans="1:4" s="533" customFormat="1" ht="19.5" customHeight="1">
      <c r="A31" s="529">
        <v>11</v>
      </c>
      <c r="B31" s="538" t="s">
        <v>1171</v>
      </c>
      <c r="C31" s="538"/>
      <c r="D31" s="538"/>
    </row>
    <row r="32" spans="1:4" s="533" customFormat="1" ht="19.5" customHeight="1">
      <c r="A32" s="529">
        <v>12</v>
      </c>
      <c r="B32" s="538" t="s">
        <v>1171</v>
      </c>
      <c r="C32" s="538"/>
      <c r="D32" s="538"/>
    </row>
    <row r="33" spans="1:4" s="533" customFormat="1" ht="19.5" customHeight="1">
      <c r="A33" s="529">
        <v>13</v>
      </c>
      <c r="B33" s="538" t="s">
        <v>1171</v>
      </c>
      <c r="C33" s="538"/>
      <c r="D33" s="538"/>
    </row>
    <row r="34" spans="1:4" s="533" customFormat="1" ht="19.5" customHeight="1">
      <c r="A34" s="530">
        <v>14</v>
      </c>
      <c r="B34" s="538" t="s">
        <v>1171</v>
      </c>
      <c r="C34" s="538"/>
      <c r="D34" s="538"/>
    </row>
    <row r="35" spans="1:4" s="533" customFormat="1" ht="19.5" customHeight="1">
      <c r="A35" s="528">
        <v>15</v>
      </c>
      <c r="B35" s="536" t="s">
        <v>1171</v>
      </c>
      <c r="C35" s="536"/>
      <c r="D35" s="536"/>
    </row>
    <row r="36" spans="1:4" s="533" customFormat="1" ht="19.5" customHeight="1">
      <c r="A36" s="528">
        <v>16</v>
      </c>
      <c r="B36" s="536" t="s">
        <v>1171</v>
      </c>
      <c r="C36" s="536"/>
      <c r="D36" s="536"/>
    </row>
    <row r="37" spans="1:4" s="533" customFormat="1" ht="19.5" customHeight="1">
      <c r="A37" s="531">
        <v>17</v>
      </c>
      <c r="B37" s="539" t="s">
        <v>1194</v>
      </c>
      <c r="C37" s="521"/>
      <c r="D37" s="521"/>
    </row>
    <row r="38" spans="1:4" s="533" customFormat="1" ht="19.5" customHeight="1">
      <c r="A38" s="531">
        <v>18</v>
      </c>
      <c r="B38" s="539" t="s">
        <v>1195</v>
      </c>
      <c r="C38" s="521"/>
      <c r="D38" s="521"/>
    </row>
    <row r="39" spans="1:4" s="533" customFormat="1" ht="19.5" customHeight="1">
      <c r="A39" s="531">
        <v>19</v>
      </c>
      <c r="B39" s="539" t="s">
        <v>1196</v>
      </c>
      <c r="C39" s="521"/>
      <c r="D39" s="521"/>
    </row>
  </sheetData>
  <mergeCells count="1">
    <mergeCell ref="A7:B7"/>
  </mergeCells>
  <hyperlinks>
    <hyperlink ref="A1" location="Index!A1" display="&lt;- zurück" xr:uid="{EBE90401-0B09-4A06-B74D-B534233AD01B}"/>
  </hyperlinks>
  <pageMargins left="0.7" right="0.7" top="0.78740157499999996" bottom="0.78740157499999996"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73528-D477-4DEC-8222-20B4D21C64BD}">
  <sheetPr>
    <pageSetUpPr autoPageBreaks="0" fitToPage="1"/>
  </sheetPr>
  <dimension ref="A1:S39"/>
  <sheetViews>
    <sheetView showGridLines="0" topLeftCell="A3" workbookViewId="0">
      <selection activeCell="B1" sqref="B1"/>
    </sheetView>
  </sheetViews>
  <sheetFormatPr baseColWidth="10" defaultColWidth="9.140625" defaultRowHeight="12.75"/>
  <cols>
    <col min="1" max="1" width="5.42578125" style="4" customWidth="1"/>
    <col min="2" max="2" width="63.140625" style="4" customWidth="1"/>
    <col min="3" max="3" width="17.28515625" style="4" customWidth="1"/>
    <col min="4" max="14" width="14.5703125" style="4" customWidth="1"/>
    <col min="15" max="16" width="30" style="4" customWidth="1"/>
    <col min="17" max="17" width="9.140625" style="4"/>
    <col min="18" max="19" width="9.140625" style="310"/>
    <col min="20" max="16384" width="9.140625" style="4"/>
  </cols>
  <sheetData>
    <row r="1" spans="1:18">
      <c r="A1" s="21" t="s">
        <v>124</v>
      </c>
    </row>
    <row r="3" spans="1:18" ht="24" customHeight="1">
      <c r="A3" s="61" t="s">
        <v>1197</v>
      </c>
      <c r="R3" s="311"/>
    </row>
    <row r="5" spans="1:18">
      <c r="B5" s="258"/>
      <c r="P5" s="26" t="s">
        <v>126</v>
      </c>
    </row>
    <row r="6" spans="1:18" customFormat="1" ht="17.25" customHeight="1">
      <c r="A6" s="704" t="s">
        <v>1198</v>
      </c>
      <c r="B6" s="705"/>
      <c r="C6" s="710" t="s">
        <v>1199</v>
      </c>
      <c r="D6" s="720" t="s">
        <v>1200</v>
      </c>
      <c r="E6" s="721"/>
      <c r="F6" s="721"/>
      <c r="G6" s="721"/>
      <c r="H6" s="721"/>
      <c r="I6" s="721"/>
      <c r="J6" s="721"/>
      <c r="K6" s="721"/>
      <c r="L6" s="721"/>
      <c r="M6" s="721"/>
      <c r="N6" s="722"/>
      <c r="O6" s="720" t="s">
        <v>1201</v>
      </c>
      <c r="P6" s="722"/>
    </row>
    <row r="7" spans="1:18" customFormat="1" ht="25.5" customHeight="1">
      <c r="A7" s="706"/>
      <c r="B7" s="707"/>
      <c r="C7" s="711"/>
      <c r="D7" s="723" t="s">
        <v>1202</v>
      </c>
      <c r="E7" s="724"/>
      <c r="F7" s="724"/>
      <c r="G7" s="724"/>
      <c r="H7" s="724"/>
      <c r="I7" s="724"/>
      <c r="J7" s="724"/>
      <c r="K7" s="724"/>
      <c r="L7" s="725"/>
      <c r="M7" s="723" t="s">
        <v>1203</v>
      </c>
      <c r="N7" s="725"/>
      <c r="O7" s="710" t="s">
        <v>1204</v>
      </c>
      <c r="P7" s="726" t="s">
        <v>1205</v>
      </c>
    </row>
    <row r="8" spans="1:18" customFormat="1" ht="48.6" customHeight="1">
      <c r="A8" s="706"/>
      <c r="B8" s="707"/>
      <c r="C8" s="711"/>
      <c r="D8" s="710" t="s">
        <v>1206</v>
      </c>
      <c r="E8" s="712" t="s">
        <v>1207</v>
      </c>
      <c r="F8" s="346"/>
      <c r="G8" s="346"/>
      <c r="H8" s="346"/>
      <c r="I8" s="712" t="s">
        <v>1208</v>
      </c>
      <c r="J8" s="346"/>
      <c r="K8" s="346"/>
      <c r="L8" s="346"/>
      <c r="M8" s="710" t="s">
        <v>1209</v>
      </c>
      <c r="N8" s="710" t="s">
        <v>1210</v>
      </c>
      <c r="O8" s="711"/>
      <c r="P8" s="727"/>
    </row>
    <row r="9" spans="1:18" customFormat="1" ht="92.1" customHeight="1">
      <c r="A9" s="706"/>
      <c r="B9" s="707"/>
      <c r="C9" s="347"/>
      <c r="D9" s="713"/>
      <c r="E9" s="713"/>
      <c r="F9" s="348" t="s">
        <v>1211</v>
      </c>
      <c r="G9" s="348" t="s">
        <v>1212</v>
      </c>
      <c r="H9" s="348" t="s">
        <v>1213</v>
      </c>
      <c r="I9" s="713"/>
      <c r="J9" s="348" t="s">
        <v>1214</v>
      </c>
      <c r="K9" s="348" t="s">
        <v>1215</v>
      </c>
      <c r="L9" s="348" t="s">
        <v>1216</v>
      </c>
      <c r="M9" s="713"/>
      <c r="N9" s="713"/>
      <c r="O9" s="713"/>
      <c r="P9" s="728"/>
    </row>
    <row r="10" spans="1:18" customFormat="1">
      <c r="A10" s="708"/>
      <c r="B10" s="709"/>
      <c r="C10" s="349" t="s">
        <v>129</v>
      </c>
      <c r="D10" s="349" t="s">
        <v>130</v>
      </c>
      <c r="E10" s="349" t="s">
        <v>131</v>
      </c>
      <c r="F10" s="349" t="s">
        <v>203</v>
      </c>
      <c r="G10" s="349" t="s">
        <v>204</v>
      </c>
      <c r="H10" s="349" t="s">
        <v>361</v>
      </c>
      <c r="I10" s="349" t="s">
        <v>363</v>
      </c>
      <c r="J10" s="349" t="s">
        <v>367</v>
      </c>
      <c r="K10" s="349" t="s">
        <v>397</v>
      </c>
      <c r="L10" s="349" t="s">
        <v>410</v>
      </c>
      <c r="M10" s="349" t="s">
        <v>436</v>
      </c>
      <c r="N10" s="349" t="s">
        <v>1007</v>
      </c>
      <c r="O10" s="349" t="s">
        <v>1008</v>
      </c>
      <c r="P10" s="349" t="s">
        <v>1009</v>
      </c>
    </row>
    <row r="11" spans="1:18" ht="19.5" customHeight="1">
      <c r="A11" s="255" t="s">
        <v>132</v>
      </c>
      <c r="B11" s="3" t="s">
        <v>296</v>
      </c>
      <c r="C11" s="467">
        <v>0</v>
      </c>
      <c r="D11" s="260"/>
      <c r="E11" s="260"/>
      <c r="F11" s="260"/>
      <c r="G11" s="260"/>
      <c r="H11" s="260"/>
      <c r="I11" s="260"/>
      <c r="J11" s="260"/>
      <c r="K11" s="260"/>
      <c r="L11" s="260"/>
      <c r="M11" s="260"/>
      <c r="N11" s="260"/>
      <c r="O11" s="259"/>
      <c r="P11" s="467">
        <v>0</v>
      </c>
    </row>
    <row r="12" spans="1:18" ht="19.5" customHeight="1">
      <c r="A12" s="255" t="s">
        <v>134</v>
      </c>
      <c r="B12" s="3" t="s">
        <v>1372</v>
      </c>
      <c r="C12" s="467">
        <v>0</v>
      </c>
      <c r="D12" s="260"/>
      <c r="E12" s="260"/>
      <c r="F12" s="260"/>
      <c r="G12" s="260"/>
      <c r="H12" s="260"/>
      <c r="I12" s="260"/>
      <c r="J12" s="260"/>
      <c r="K12" s="260"/>
      <c r="L12" s="260"/>
      <c r="M12" s="260"/>
      <c r="N12" s="260"/>
      <c r="O12" s="259"/>
      <c r="P12" s="467">
        <v>0</v>
      </c>
    </row>
    <row r="13" spans="1:18" ht="19.5" customHeight="1">
      <c r="A13" s="255" t="s">
        <v>136</v>
      </c>
      <c r="B13" s="3" t="s">
        <v>300</v>
      </c>
      <c r="C13" s="467">
        <v>0</v>
      </c>
      <c r="D13" s="260"/>
      <c r="E13" s="260"/>
      <c r="F13" s="260"/>
      <c r="G13" s="260"/>
      <c r="H13" s="260"/>
      <c r="I13" s="260"/>
      <c r="J13" s="260"/>
      <c r="K13" s="260"/>
      <c r="L13" s="260"/>
      <c r="M13" s="260"/>
      <c r="N13" s="260"/>
      <c r="O13" s="259"/>
      <c r="P13" s="467">
        <v>0</v>
      </c>
    </row>
    <row r="14" spans="1:18" ht="19.5" customHeight="1">
      <c r="A14" s="255" t="s">
        <v>142</v>
      </c>
      <c r="B14" s="599" t="s">
        <v>307</v>
      </c>
      <c r="C14" s="467">
        <v>0</v>
      </c>
      <c r="D14" s="260"/>
      <c r="E14" s="260"/>
      <c r="F14" s="260"/>
      <c r="G14" s="260"/>
      <c r="H14" s="260"/>
      <c r="I14" s="260"/>
      <c r="J14" s="260"/>
      <c r="K14" s="260"/>
      <c r="L14" s="260"/>
      <c r="M14" s="260"/>
      <c r="N14" s="260"/>
      <c r="O14" s="259"/>
      <c r="P14" s="467">
        <v>0</v>
      </c>
    </row>
    <row r="15" spans="1:18" ht="19.5" customHeight="1">
      <c r="A15" s="255" t="s">
        <v>308</v>
      </c>
      <c r="B15" s="597" t="s">
        <v>1373</v>
      </c>
      <c r="C15" s="467">
        <v>0</v>
      </c>
      <c r="D15" s="260"/>
      <c r="E15" s="260"/>
      <c r="F15" s="260"/>
      <c r="G15" s="260"/>
      <c r="H15" s="260"/>
      <c r="I15" s="260"/>
      <c r="J15" s="260"/>
      <c r="K15" s="260"/>
      <c r="L15" s="260"/>
      <c r="M15" s="260"/>
      <c r="N15" s="260"/>
      <c r="O15" s="259"/>
      <c r="P15" s="467">
        <v>0</v>
      </c>
    </row>
    <row r="16" spans="1:18" ht="19.5" customHeight="1">
      <c r="A16" s="255" t="s">
        <v>310</v>
      </c>
      <c r="B16" s="597" t="s">
        <v>1374</v>
      </c>
      <c r="C16" s="467">
        <v>0</v>
      </c>
      <c r="D16" s="260"/>
      <c r="E16" s="260"/>
      <c r="F16" s="260"/>
      <c r="G16" s="260"/>
      <c r="H16" s="260"/>
      <c r="I16" s="260"/>
      <c r="J16" s="260"/>
      <c r="K16" s="260"/>
      <c r="L16" s="260"/>
      <c r="M16" s="260"/>
      <c r="N16" s="260"/>
      <c r="O16" s="259"/>
      <c r="P16" s="467">
        <v>0</v>
      </c>
    </row>
    <row r="17" spans="1:16" ht="19.5" customHeight="1">
      <c r="A17" s="255" t="s">
        <v>1369</v>
      </c>
      <c r="B17" s="597" t="s">
        <v>1375</v>
      </c>
      <c r="C17" s="467">
        <v>0</v>
      </c>
      <c r="D17" s="307"/>
      <c r="E17" s="307"/>
      <c r="F17" s="307"/>
      <c r="G17" s="307"/>
      <c r="H17" s="307"/>
      <c r="I17" s="307"/>
      <c r="J17" s="307"/>
      <c r="K17" s="307"/>
      <c r="L17" s="307"/>
      <c r="M17" s="307"/>
      <c r="N17" s="307"/>
      <c r="O17" s="259"/>
      <c r="P17" s="467">
        <v>0</v>
      </c>
    </row>
    <row r="18" spans="1:16" ht="19.5" customHeight="1">
      <c r="A18" s="255" t="s">
        <v>144</v>
      </c>
      <c r="B18" s="599" t="s">
        <v>318</v>
      </c>
      <c r="C18" s="467">
        <v>5566075013.8999996</v>
      </c>
      <c r="D18" s="307">
        <v>1.12E-2</v>
      </c>
      <c r="E18" s="307">
        <v>0.64939999999999998</v>
      </c>
      <c r="F18" s="307">
        <v>0.64129999999999998</v>
      </c>
      <c r="G18" s="307">
        <v>1.5E-3</v>
      </c>
      <c r="H18" s="307">
        <v>6.6E-3</v>
      </c>
      <c r="I18" s="307">
        <v>1.5299999999999999E-2</v>
      </c>
      <c r="J18" s="307">
        <v>0</v>
      </c>
      <c r="K18" s="307">
        <v>1.5299999999999999E-2</v>
      </c>
      <c r="L18" s="307">
        <v>0</v>
      </c>
      <c r="M18" s="307">
        <v>9.7000000000000003E-3</v>
      </c>
      <c r="N18" s="307">
        <v>0</v>
      </c>
      <c r="O18" s="259"/>
      <c r="P18" s="467">
        <v>1078120289.48</v>
      </c>
    </row>
    <row r="19" spans="1:16" ht="19.5" customHeight="1">
      <c r="A19" s="255" t="s">
        <v>319</v>
      </c>
      <c r="B19" s="597" t="s">
        <v>1376</v>
      </c>
      <c r="C19" s="467">
        <v>0</v>
      </c>
      <c r="D19" s="307"/>
      <c r="E19" s="307"/>
      <c r="F19" s="307"/>
      <c r="G19" s="307"/>
      <c r="H19" s="307"/>
      <c r="I19" s="307"/>
      <c r="J19" s="307"/>
      <c r="K19" s="307"/>
      <c r="L19" s="307"/>
      <c r="M19" s="307"/>
      <c r="N19" s="307"/>
      <c r="O19" s="259"/>
      <c r="P19" s="467">
        <v>0</v>
      </c>
    </row>
    <row r="20" spans="1:16" ht="19.5" customHeight="1">
      <c r="A20" s="255" t="s">
        <v>325</v>
      </c>
      <c r="B20" s="598" t="s">
        <v>1377</v>
      </c>
      <c r="C20" s="467">
        <v>3582487411.4000001</v>
      </c>
      <c r="D20" s="307">
        <v>2.8E-3</v>
      </c>
      <c r="E20" s="307">
        <v>0.88580000000000003</v>
      </c>
      <c r="F20" s="307">
        <v>0.88529999999999998</v>
      </c>
      <c r="G20" s="307">
        <v>1E-4</v>
      </c>
      <c r="H20" s="307">
        <v>2.9999999999999997E-4</v>
      </c>
      <c r="I20" s="307">
        <v>9.7999999999999997E-3</v>
      </c>
      <c r="J20" s="307">
        <v>0</v>
      </c>
      <c r="K20" s="307">
        <v>9.7999999999999997E-3</v>
      </c>
      <c r="L20" s="307">
        <v>0</v>
      </c>
      <c r="M20" s="307">
        <v>4.4000000000000003E-3</v>
      </c>
      <c r="N20" s="307">
        <v>0</v>
      </c>
      <c r="O20" s="259"/>
      <c r="P20" s="467">
        <v>587069262.71000004</v>
      </c>
    </row>
    <row r="21" spans="1:16" ht="19.5" customHeight="1">
      <c r="A21" s="255" t="s">
        <v>1370</v>
      </c>
      <c r="B21" s="597" t="s">
        <v>1378</v>
      </c>
      <c r="C21" s="467">
        <v>0</v>
      </c>
      <c r="D21" s="307"/>
      <c r="E21" s="307"/>
      <c r="F21" s="307"/>
      <c r="G21" s="307"/>
      <c r="H21" s="307"/>
      <c r="I21" s="307"/>
      <c r="J21" s="307"/>
      <c r="K21" s="307"/>
      <c r="L21" s="307"/>
      <c r="M21" s="307"/>
      <c r="N21" s="307"/>
      <c r="O21" s="259"/>
      <c r="P21" s="467">
        <v>0</v>
      </c>
    </row>
    <row r="22" spans="1:16" ht="19.5" customHeight="1">
      <c r="A22" s="255" t="s">
        <v>1371</v>
      </c>
      <c r="B22" s="597" t="s">
        <v>1379</v>
      </c>
      <c r="C22" s="467">
        <v>1983587602.5</v>
      </c>
      <c r="D22" s="307">
        <v>2.63E-2</v>
      </c>
      <c r="E22" s="307">
        <v>0.22239999999999999</v>
      </c>
      <c r="F22" s="307">
        <v>0.20050000000000001</v>
      </c>
      <c r="G22" s="307">
        <v>3.8999999999999998E-3</v>
      </c>
      <c r="H22" s="307">
        <v>1.7999999999999999E-2</v>
      </c>
      <c r="I22" s="307">
        <v>2.53E-2</v>
      </c>
      <c r="J22" s="307">
        <v>0</v>
      </c>
      <c r="K22" s="307">
        <v>2.53E-2</v>
      </c>
      <c r="L22" s="307">
        <v>0</v>
      </c>
      <c r="M22" s="307">
        <v>1.9199999999999998E-2</v>
      </c>
      <c r="N22" s="307">
        <v>0</v>
      </c>
      <c r="O22" s="259"/>
      <c r="P22" s="467">
        <v>491051026.76999998</v>
      </c>
    </row>
    <row r="23" spans="1:16" ht="19.5" customHeight="1">
      <c r="A23" s="255" t="s">
        <v>146</v>
      </c>
      <c r="B23" s="3" t="s">
        <v>290</v>
      </c>
      <c r="C23" s="467">
        <v>5566075013.8999996</v>
      </c>
      <c r="D23" s="307">
        <v>1.12E-2</v>
      </c>
      <c r="E23" s="307">
        <v>0.64939999999999998</v>
      </c>
      <c r="F23" s="307">
        <v>0.64129999999999998</v>
      </c>
      <c r="G23" s="307">
        <v>1.5E-3</v>
      </c>
      <c r="H23" s="307">
        <v>6.6E-3</v>
      </c>
      <c r="I23" s="307">
        <v>1.5299999999999999E-2</v>
      </c>
      <c r="J23" s="307">
        <v>0</v>
      </c>
      <c r="K23" s="307">
        <v>1.5299999999999999E-2</v>
      </c>
      <c r="L23" s="307">
        <v>0</v>
      </c>
      <c r="M23" s="307">
        <v>9.7000000000000003E-3</v>
      </c>
      <c r="N23" s="307">
        <v>0</v>
      </c>
      <c r="O23" s="259"/>
      <c r="P23" s="467">
        <v>1078120289.5</v>
      </c>
    </row>
    <row r="24" spans="1:16" ht="61.15" customHeight="1">
      <c r="A24" s="286"/>
      <c r="B24" s="14"/>
      <c r="C24" s="287"/>
      <c r="D24" s="288"/>
      <c r="E24" s="288"/>
      <c r="F24" s="288"/>
      <c r="G24" s="288"/>
      <c r="H24" s="288"/>
      <c r="I24" s="288"/>
      <c r="J24" s="288"/>
      <c r="K24" s="288"/>
      <c r="L24" s="288"/>
      <c r="M24" s="288"/>
      <c r="N24" s="288"/>
      <c r="O24" s="287"/>
      <c r="P24" s="287"/>
    </row>
    <row r="25" spans="1:16" ht="15.6" customHeight="1">
      <c r="P25" s="26" t="s">
        <v>126</v>
      </c>
    </row>
    <row r="26" spans="1:16" customFormat="1" ht="17.25" customHeight="1">
      <c r="A26" s="714" t="s">
        <v>1217</v>
      </c>
      <c r="B26" s="715"/>
      <c r="C26" s="710" t="s">
        <v>1199</v>
      </c>
      <c r="D26" s="720" t="s">
        <v>1200</v>
      </c>
      <c r="E26" s="721"/>
      <c r="F26" s="721"/>
      <c r="G26" s="721"/>
      <c r="H26" s="721"/>
      <c r="I26" s="721"/>
      <c r="J26" s="721"/>
      <c r="K26" s="721"/>
      <c r="L26" s="721"/>
      <c r="M26" s="721"/>
      <c r="N26" s="722"/>
      <c r="O26" s="720" t="s">
        <v>1201</v>
      </c>
      <c r="P26" s="722"/>
    </row>
    <row r="27" spans="1:16" customFormat="1" ht="25.5" customHeight="1">
      <c r="A27" s="716"/>
      <c r="B27" s="717"/>
      <c r="C27" s="711"/>
      <c r="D27" s="723" t="s">
        <v>1202</v>
      </c>
      <c r="E27" s="724"/>
      <c r="F27" s="724"/>
      <c r="G27" s="724"/>
      <c r="H27" s="724"/>
      <c r="I27" s="724"/>
      <c r="J27" s="724"/>
      <c r="K27" s="724"/>
      <c r="L27" s="725"/>
      <c r="M27" s="723" t="s">
        <v>1203</v>
      </c>
      <c r="N27" s="725"/>
      <c r="O27" s="710" t="s">
        <v>1204</v>
      </c>
      <c r="P27" s="726" t="s">
        <v>1205</v>
      </c>
    </row>
    <row r="28" spans="1:16" customFormat="1" ht="48" customHeight="1">
      <c r="A28" s="716"/>
      <c r="B28" s="717"/>
      <c r="C28" s="711"/>
      <c r="D28" s="710" t="s">
        <v>1206</v>
      </c>
      <c r="E28" s="712" t="s">
        <v>1207</v>
      </c>
      <c r="F28" s="346"/>
      <c r="G28" s="346"/>
      <c r="H28" s="346"/>
      <c r="I28" s="712" t="s">
        <v>1208</v>
      </c>
      <c r="J28" s="346"/>
      <c r="K28" s="346"/>
      <c r="L28" s="346"/>
      <c r="M28" s="710" t="s">
        <v>1209</v>
      </c>
      <c r="N28" s="710" t="s">
        <v>1210</v>
      </c>
      <c r="O28" s="711"/>
      <c r="P28" s="727"/>
    </row>
    <row r="29" spans="1:16" customFormat="1" ht="91.5" customHeight="1">
      <c r="A29" s="716"/>
      <c r="B29" s="717"/>
      <c r="C29" s="347"/>
      <c r="D29" s="713"/>
      <c r="E29" s="713"/>
      <c r="F29" s="348" t="s">
        <v>1211</v>
      </c>
      <c r="G29" s="348" t="s">
        <v>1212</v>
      </c>
      <c r="H29" s="348" t="s">
        <v>1213</v>
      </c>
      <c r="I29" s="713"/>
      <c r="J29" s="348" t="s">
        <v>1214</v>
      </c>
      <c r="K29" s="348" t="s">
        <v>1215</v>
      </c>
      <c r="L29" s="348" t="s">
        <v>1216</v>
      </c>
      <c r="M29" s="713"/>
      <c r="N29" s="713"/>
      <c r="O29" s="713"/>
      <c r="P29" s="728"/>
    </row>
    <row r="30" spans="1:16" customFormat="1">
      <c r="A30" s="718"/>
      <c r="B30" s="719"/>
      <c r="C30" s="350" t="s">
        <v>129</v>
      </c>
      <c r="D30" s="350" t="s">
        <v>130</v>
      </c>
      <c r="E30" s="350" t="s">
        <v>131</v>
      </c>
      <c r="F30" s="350" t="s">
        <v>203</v>
      </c>
      <c r="G30" s="350" t="s">
        <v>204</v>
      </c>
      <c r="H30" s="350" t="s">
        <v>361</v>
      </c>
      <c r="I30" s="350" t="s">
        <v>363</v>
      </c>
      <c r="J30" s="350" t="s">
        <v>367</v>
      </c>
      <c r="K30" s="350" t="s">
        <v>397</v>
      </c>
      <c r="L30" s="350" t="s">
        <v>410</v>
      </c>
      <c r="M30" s="350" t="s">
        <v>436</v>
      </c>
      <c r="N30" s="350" t="s">
        <v>1007</v>
      </c>
      <c r="O30" s="350" t="s">
        <v>1008</v>
      </c>
      <c r="P30" s="350" t="s">
        <v>1009</v>
      </c>
    </row>
    <row r="31" spans="1:16" ht="19.5" customHeight="1">
      <c r="A31" s="255">
        <v>1</v>
      </c>
      <c r="B31" s="599" t="s">
        <v>296</v>
      </c>
      <c r="C31" s="467">
        <v>335304.98</v>
      </c>
      <c r="D31" s="307">
        <v>0</v>
      </c>
      <c r="E31" s="307">
        <v>0</v>
      </c>
      <c r="F31" s="307">
        <v>0</v>
      </c>
      <c r="G31" s="307">
        <v>0</v>
      </c>
      <c r="H31" s="307">
        <v>0</v>
      </c>
      <c r="I31" s="307">
        <v>0</v>
      </c>
      <c r="J31" s="307"/>
      <c r="K31" s="307"/>
      <c r="L31" s="307"/>
      <c r="M31" s="307">
        <v>-29.823599999999999</v>
      </c>
      <c r="N31" s="307">
        <v>0</v>
      </c>
      <c r="O31" s="259"/>
      <c r="P31" s="467">
        <v>838262.45</v>
      </c>
    </row>
    <row r="32" spans="1:16" ht="19.5" customHeight="1">
      <c r="A32" s="255">
        <v>2</v>
      </c>
      <c r="B32" s="599" t="s">
        <v>1372</v>
      </c>
      <c r="C32" s="467">
        <v>0</v>
      </c>
      <c r="D32" s="307"/>
      <c r="E32" s="307"/>
      <c r="F32" s="307"/>
      <c r="G32" s="307"/>
      <c r="H32" s="307"/>
      <c r="I32" s="307"/>
      <c r="J32" s="307"/>
      <c r="K32" s="307"/>
      <c r="L32" s="307"/>
      <c r="M32" s="307"/>
      <c r="N32" s="307"/>
      <c r="O32" s="259"/>
      <c r="P32" s="467">
        <v>0</v>
      </c>
    </row>
    <row r="33" spans="1:16" ht="19.5" customHeight="1">
      <c r="A33" s="255">
        <v>3</v>
      </c>
      <c r="B33" s="599" t="s">
        <v>300</v>
      </c>
      <c r="C33" s="467">
        <v>0</v>
      </c>
      <c r="D33" s="307"/>
      <c r="E33" s="307"/>
      <c r="F33" s="307"/>
      <c r="G33" s="307"/>
      <c r="H33" s="307"/>
      <c r="I33" s="307"/>
      <c r="J33" s="307"/>
      <c r="K33" s="307"/>
      <c r="L33" s="307"/>
      <c r="M33" s="307"/>
      <c r="N33" s="307"/>
      <c r="O33" s="259"/>
      <c r="P33" s="467">
        <v>0</v>
      </c>
    </row>
    <row r="34" spans="1:16" ht="19.5" customHeight="1">
      <c r="A34" s="255">
        <v>4</v>
      </c>
      <c r="B34" s="599" t="s">
        <v>305</v>
      </c>
      <c r="C34" s="467">
        <v>79727895.140000001</v>
      </c>
      <c r="D34" s="307">
        <v>0</v>
      </c>
      <c r="E34" s="307">
        <v>0</v>
      </c>
      <c r="F34" s="307">
        <v>0</v>
      </c>
      <c r="G34" s="307">
        <v>0</v>
      </c>
      <c r="H34" s="307">
        <v>0</v>
      </c>
      <c r="I34" s="307">
        <v>0</v>
      </c>
      <c r="J34" s="307"/>
      <c r="K34" s="307"/>
      <c r="L34" s="307"/>
      <c r="M34" s="307">
        <v>0</v>
      </c>
      <c r="N34" s="307">
        <v>0</v>
      </c>
      <c r="O34" s="259"/>
      <c r="P34" s="467">
        <v>23888857.309999999</v>
      </c>
    </row>
    <row r="35" spans="1:16" ht="19.5" customHeight="1">
      <c r="A35" s="255">
        <v>5</v>
      </c>
      <c r="B35" s="599" t="s">
        <v>307</v>
      </c>
      <c r="C35" s="467">
        <v>8254794144.9799995</v>
      </c>
      <c r="D35" s="307">
        <v>8.3999999999999995E-3</v>
      </c>
      <c r="E35" s="307">
        <v>0.3044</v>
      </c>
      <c r="F35" s="307">
        <v>0.29170000000000001</v>
      </c>
      <c r="G35" s="307">
        <v>1.2699999999999999E-2</v>
      </c>
      <c r="H35" s="307">
        <v>0</v>
      </c>
      <c r="I35" s="307">
        <v>0</v>
      </c>
      <c r="J35" s="307"/>
      <c r="K35" s="307"/>
      <c r="L35" s="307"/>
      <c r="M35" s="307">
        <v>-2.4799999999999999E-2</v>
      </c>
      <c r="N35" s="307">
        <v>0</v>
      </c>
      <c r="O35" s="259"/>
      <c r="P35" s="467">
        <v>5127721635.8000002</v>
      </c>
    </row>
    <row r="36" spans="1:16" ht="19.5" customHeight="1">
      <c r="A36" s="255">
        <v>5.0999999999999996</v>
      </c>
      <c r="B36" s="597" t="s">
        <v>1373</v>
      </c>
      <c r="C36" s="467">
        <v>5103184806.9200001</v>
      </c>
      <c r="D36" s="307">
        <v>1.35E-2</v>
      </c>
      <c r="E36" s="307">
        <v>0.4924</v>
      </c>
      <c r="F36" s="307">
        <v>0.47189999999999999</v>
      </c>
      <c r="G36" s="307">
        <v>2.0500000000000001E-2</v>
      </c>
      <c r="H36" s="307">
        <v>0</v>
      </c>
      <c r="I36" s="307">
        <v>0</v>
      </c>
      <c r="J36" s="307"/>
      <c r="K36" s="307"/>
      <c r="L36" s="307"/>
      <c r="M36" s="307">
        <v>-4.0099999999999997E-2</v>
      </c>
      <c r="N36" s="307">
        <v>0</v>
      </c>
      <c r="O36" s="259"/>
      <c r="P36" s="467">
        <v>2580418138.9400001</v>
      </c>
    </row>
    <row r="37" spans="1:16" ht="19.5" customHeight="1">
      <c r="A37" s="255">
        <v>5.2</v>
      </c>
      <c r="B37" s="597" t="s">
        <v>1374</v>
      </c>
      <c r="C37" s="467">
        <v>3151609338.04</v>
      </c>
      <c r="D37" s="307">
        <v>0</v>
      </c>
      <c r="E37" s="307">
        <v>0</v>
      </c>
      <c r="F37" s="307">
        <v>0</v>
      </c>
      <c r="G37" s="307">
        <v>0</v>
      </c>
      <c r="H37" s="307">
        <v>0</v>
      </c>
      <c r="I37" s="307">
        <v>0</v>
      </c>
      <c r="J37" s="307"/>
      <c r="K37" s="307"/>
      <c r="L37" s="307"/>
      <c r="M37" s="307">
        <v>0</v>
      </c>
      <c r="N37" s="307">
        <v>0</v>
      </c>
      <c r="O37" s="259"/>
      <c r="P37" s="467">
        <v>2547303496.8499999</v>
      </c>
    </row>
    <row r="38" spans="1:16" ht="19.5" customHeight="1">
      <c r="A38" s="255">
        <v>5.3</v>
      </c>
      <c r="B38" s="597" t="s">
        <v>1375</v>
      </c>
      <c r="C38" s="467">
        <v>0.02</v>
      </c>
      <c r="D38" s="307">
        <v>0</v>
      </c>
      <c r="E38" s="307">
        <v>0</v>
      </c>
      <c r="F38" s="307">
        <v>0</v>
      </c>
      <c r="G38" s="307">
        <v>0</v>
      </c>
      <c r="H38" s="307">
        <v>0</v>
      </c>
      <c r="I38" s="307">
        <v>0</v>
      </c>
      <c r="J38" s="307"/>
      <c r="K38" s="307"/>
      <c r="L38" s="307"/>
      <c r="M38" s="307">
        <v>0</v>
      </c>
      <c r="N38" s="307">
        <v>0</v>
      </c>
      <c r="O38" s="259"/>
      <c r="P38" s="467">
        <v>0.01</v>
      </c>
    </row>
    <row r="39" spans="1:16" ht="19.5" customHeight="1">
      <c r="A39" s="255">
        <v>6</v>
      </c>
      <c r="B39" s="599" t="s">
        <v>290</v>
      </c>
      <c r="C39" s="467">
        <v>8334857345.1099997</v>
      </c>
      <c r="D39" s="307">
        <v>8.3000000000000001E-3</v>
      </c>
      <c r="E39" s="307">
        <v>0.30149999999999999</v>
      </c>
      <c r="F39" s="307">
        <v>0.28889999999999999</v>
      </c>
      <c r="G39" s="307">
        <v>1.2500000000000001E-2</v>
      </c>
      <c r="H39" s="307">
        <v>0</v>
      </c>
      <c r="I39" s="307">
        <v>0</v>
      </c>
      <c r="J39" s="307"/>
      <c r="K39" s="307"/>
      <c r="L39" s="307"/>
      <c r="M39" s="307">
        <v>-2.58E-2</v>
      </c>
      <c r="N39" s="307">
        <v>0</v>
      </c>
      <c r="O39" s="259"/>
      <c r="P39" s="467">
        <v>5152448755.5699997</v>
      </c>
    </row>
  </sheetData>
  <mergeCells count="26">
    <mergeCell ref="O26:P26"/>
    <mergeCell ref="D27:L27"/>
    <mergeCell ref="O6:P6"/>
    <mergeCell ref="D7:L7"/>
    <mergeCell ref="M7:N7"/>
    <mergeCell ref="O7:O9"/>
    <mergeCell ref="P7:P9"/>
    <mergeCell ref="D8:D9"/>
    <mergeCell ref="M8:M9"/>
    <mergeCell ref="N8:N9"/>
    <mergeCell ref="M27:N27"/>
    <mergeCell ref="O27:O29"/>
    <mergeCell ref="P27:P29"/>
    <mergeCell ref="D28:D29"/>
    <mergeCell ref="M28:M29"/>
    <mergeCell ref="N28:N29"/>
    <mergeCell ref="A6:B10"/>
    <mergeCell ref="C6:C8"/>
    <mergeCell ref="E8:E9"/>
    <mergeCell ref="I8:I9"/>
    <mergeCell ref="A26:B30"/>
    <mergeCell ref="C26:C28"/>
    <mergeCell ref="E28:E29"/>
    <mergeCell ref="I28:I29"/>
    <mergeCell ref="D26:N26"/>
    <mergeCell ref="D6:N6"/>
  </mergeCells>
  <hyperlinks>
    <hyperlink ref="A1" location="Index!A1" display="&lt;- zurück" xr:uid="{43DC2A4C-3F9A-4C9E-B4A4-D5D12ECCB767}"/>
  </hyperlink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B1" sqref="B1"/>
    </sheetView>
  </sheetViews>
  <sheetFormatPr baseColWidth="10" defaultColWidth="9.140625" defaultRowHeight="12.75"/>
  <cols>
    <col min="1" max="1" width="9.140625" style="4"/>
    <col min="2" max="2" width="63.7109375" style="4" customWidth="1"/>
    <col min="3" max="3" width="22.85546875" style="4" customWidth="1"/>
    <col min="4" max="4" width="30.140625" style="4" bestFit="1" customWidth="1"/>
    <col min="5" max="5" width="28.28515625" style="4" bestFit="1" customWidth="1"/>
    <col min="6" max="16384" width="9.140625" style="4"/>
  </cols>
  <sheetData>
    <row r="1" spans="1:5">
      <c r="A1" s="21" t="s">
        <v>124</v>
      </c>
    </row>
    <row r="2" spans="1:5">
      <c r="B2" s="1"/>
      <c r="C2" s="2"/>
      <c r="D2" s="2"/>
      <c r="E2" s="2"/>
    </row>
    <row r="3" spans="1:5" ht="24" customHeight="1">
      <c r="A3" s="61" t="s">
        <v>1218</v>
      </c>
      <c r="B3" s="261"/>
    </row>
    <row r="4" spans="1:5" ht="16.899999999999999" customHeight="1">
      <c r="A4" s="261"/>
      <c r="B4" s="261"/>
    </row>
    <row r="5" spans="1:5">
      <c r="C5" s="26" t="s">
        <v>126</v>
      </c>
    </row>
    <row r="6" spans="1:5" ht="25.5">
      <c r="A6" s="729"/>
      <c r="B6" s="730"/>
      <c r="C6" s="167" t="s">
        <v>1219</v>
      </c>
    </row>
    <row r="7" spans="1:5" ht="14.45" customHeight="1">
      <c r="A7" s="731"/>
      <c r="B7" s="732"/>
      <c r="C7" s="167" t="s">
        <v>129</v>
      </c>
    </row>
    <row r="8" spans="1:5" ht="19.5" customHeight="1">
      <c r="A8" s="11">
        <v>1</v>
      </c>
      <c r="B8" s="386" t="str">
        <f>CONCATENATE("Risikogewichteter Positionsbetrag per ",'Ref Date'!D3)</f>
        <v>Risikogewichteter Positionsbetrag per Mär 25</v>
      </c>
      <c r="C8" s="468">
        <v>6184092605.9499998</v>
      </c>
    </row>
    <row r="9" spans="1:5" ht="19.5" customHeight="1">
      <c r="A9" s="17">
        <v>2</v>
      </c>
      <c r="B9" s="387" t="s">
        <v>1220</v>
      </c>
      <c r="C9" s="468">
        <v>39238280.840000004</v>
      </c>
    </row>
    <row r="10" spans="1:5" ht="19.5" customHeight="1">
      <c r="A10" s="17">
        <v>3</v>
      </c>
      <c r="B10" s="387" t="s">
        <v>1221</v>
      </c>
      <c r="C10" s="468">
        <v>1943237.32</v>
      </c>
    </row>
    <row r="11" spans="1:5" ht="19.5" customHeight="1">
      <c r="A11" s="17">
        <v>4</v>
      </c>
      <c r="B11" s="387" t="s">
        <v>1222</v>
      </c>
      <c r="C11" s="468">
        <v>238303.95</v>
      </c>
    </row>
    <row r="12" spans="1:5" ht="19.5" customHeight="1">
      <c r="A12" s="17">
        <v>5</v>
      </c>
      <c r="B12" s="387" t="s">
        <v>1223</v>
      </c>
      <c r="C12" s="468">
        <v>0</v>
      </c>
    </row>
    <row r="13" spans="1:5" ht="19.5" customHeight="1">
      <c r="A13" s="17">
        <v>6</v>
      </c>
      <c r="B13" s="387" t="s">
        <v>1224</v>
      </c>
      <c r="C13" s="468">
        <v>0</v>
      </c>
    </row>
    <row r="14" spans="1:5" ht="19.5" customHeight="1">
      <c r="A14" s="17">
        <v>7</v>
      </c>
      <c r="B14" s="387" t="s">
        <v>1225</v>
      </c>
      <c r="C14" s="468">
        <v>784281.47</v>
      </c>
    </row>
    <row r="15" spans="1:5" ht="19.5" customHeight="1">
      <c r="A15" s="17">
        <v>8</v>
      </c>
      <c r="B15" s="387" t="s">
        <v>1226</v>
      </c>
      <c r="C15" s="468">
        <v>4272335.54</v>
      </c>
    </row>
    <row r="16" spans="1:5" ht="19.5" customHeight="1">
      <c r="A16" s="11">
        <v>9</v>
      </c>
      <c r="B16" s="386" t="str">
        <f>CONCATENATE("Risikogewichteter Positionsbetrag per ",'Ref Date'!D2)</f>
        <v>Risikogewichteter Positionsbetrag per Jun 25</v>
      </c>
      <c r="C16" s="468">
        <v>6230569045.0699997</v>
      </c>
    </row>
    <row r="17" spans="2:3">
      <c r="B17" s="7"/>
      <c r="C17" s="7"/>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8646C-9177-44C5-AFD8-582DF01CA29A}">
  <sheetPr>
    <pageSetUpPr fitToPage="1"/>
  </sheetPr>
  <dimension ref="A1:S37"/>
  <sheetViews>
    <sheetView showGridLines="0" workbookViewId="0">
      <selection activeCell="B1" sqref="B1"/>
    </sheetView>
  </sheetViews>
  <sheetFormatPr baseColWidth="10" defaultColWidth="8.85546875" defaultRowHeight="12.75"/>
  <cols>
    <col min="1" max="1" width="32.7109375" style="97" customWidth="1"/>
    <col min="2" max="2" width="36.5703125" style="97" customWidth="1"/>
    <col min="3" max="8" width="21.85546875" style="97" customWidth="1"/>
    <col min="9" max="10" width="8.85546875" style="97"/>
    <col min="11" max="11" width="12" style="97" bestFit="1" customWidth="1"/>
    <col min="12" max="13" width="8.85546875" style="97"/>
    <col min="14" max="14" width="9.28515625" style="97" bestFit="1" customWidth="1"/>
    <col min="15" max="15" width="8.85546875" style="97"/>
    <col min="16" max="16" width="9.28515625" style="97" bestFit="1" customWidth="1"/>
    <col min="17" max="16384" width="8.85546875" style="97"/>
  </cols>
  <sheetData>
    <row r="1" spans="1:19">
      <c r="A1" s="21" t="s">
        <v>124</v>
      </c>
    </row>
    <row r="3" spans="1:19" ht="24" customHeight="1">
      <c r="A3" s="61" t="s">
        <v>1227</v>
      </c>
      <c r="B3" s="261"/>
      <c r="C3" s="263"/>
      <c r="D3" s="263"/>
      <c r="E3" s="159"/>
      <c r="F3" s="263"/>
    </row>
    <row r="4" spans="1:19" ht="18" customHeight="1">
      <c r="A4" s="159"/>
      <c r="E4" s="160"/>
      <c r="H4" s="262"/>
    </row>
    <row r="5" spans="1:19" ht="18" customHeight="1">
      <c r="A5" s="159" t="s">
        <v>1228</v>
      </c>
      <c r="E5" s="160"/>
      <c r="H5" s="26" t="s">
        <v>126</v>
      </c>
    </row>
    <row r="6" spans="1:19" ht="30" customHeight="1">
      <c r="A6" s="737" t="s">
        <v>1229</v>
      </c>
      <c r="B6" s="738"/>
      <c r="C6" s="738"/>
      <c r="D6" s="738"/>
      <c r="E6" s="738"/>
      <c r="F6" s="738"/>
      <c r="G6" s="738"/>
      <c r="H6" s="739"/>
    </row>
    <row r="7" spans="1:19" ht="40.15" customHeight="1">
      <c r="A7" s="734" t="s">
        <v>1230</v>
      </c>
      <c r="B7" s="734" t="s">
        <v>1231</v>
      </c>
      <c r="C7" s="167" t="s">
        <v>1146</v>
      </c>
      <c r="D7" s="167" t="s">
        <v>839</v>
      </c>
      <c r="E7" s="167" t="s">
        <v>1232</v>
      </c>
      <c r="F7" s="167" t="s">
        <v>1233</v>
      </c>
      <c r="G7" s="167" t="s">
        <v>1219</v>
      </c>
      <c r="H7" s="167" t="s">
        <v>1234</v>
      </c>
    </row>
    <row r="8" spans="1:19" ht="19.149999999999999" customHeight="1">
      <c r="A8" s="735"/>
      <c r="B8" s="735"/>
      <c r="C8" s="162" t="s">
        <v>129</v>
      </c>
      <c r="D8" s="162" t="s">
        <v>130</v>
      </c>
      <c r="E8" s="162" t="s">
        <v>131</v>
      </c>
      <c r="F8" s="162" t="s">
        <v>203</v>
      </c>
      <c r="G8" s="162" t="s">
        <v>204</v>
      </c>
      <c r="H8" s="162" t="s">
        <v>361</v>
      </c>
    </row>
    <row r="9" spans="1:19" ht="19.149999999999999" customHeight="1">
      <c r="A9" s="643" t="s">
        <v>1235</v>
      </c>
      <c r="B9" s="174" t="s">
        <v>1236</v>
      </c>
      <c r="C9" s="392">
        <v>0</v>
      </c>
      <c r="D9" s="392">
        <v>0</v>
      </c>
      <c r="E9" s="600">
        <v>0.5</v>
      </c>
      <c r="F9" s="392">
        <v>0</v>
      </c>
      <c r="G9" s="392">
        <v>0</v>
      </c>
      <c r="H9" s="392">
        <v>0</v>
      </c>
      <c r="K9" s="264"/>
      <c r="L9" s="264"/>
      <c r="N9" s="264"/>
      <c r="O9" s="264"/>
      <c r="P9" s="264"/>
      <c r="Q9" s="265"/>
    </row>
    <row r="10" spans="1:19" ht="19.149999999999999" customHeight="1">
      <c r="A10" s="733"/>
      <c r="B10" s="174" t="s">
        <v>1237</v>
      </c>
      <c r="C10" s="392">
        <v>8940150.0299999993</v>
      </c>
      <c r="D10" s="392">
        <v>0</v>
      </c>
      <c r="E10" s="600">
        <v>0.7</v>
      </c>
      <c r="F10" s="392">
        <v>8940150.0299999993</v>
      </c>
      <c r="G10" s="392">
        <v>5313348.79</v>
      </c>
      <c r="H10" s="392">
        <v>35760.6</v>
      </c>
      <c r="K10" s="264"/>
      <c r="L10" s="264"/>
      <c r="N10" s="264"/>
      <c r="O10" s="264"/>
      <c r="P10" s="264"/>
      <c r="Q10" s="265"/>
      <c r="R10" s="264"/>
      <c r="S10" s="264"/>
    </row>
    <row r="11" spans="1:19" ht="19.149999999999999" customHeight="1">
      <c r="A11" s="643" t="s">
        <v>1238</v>
      </c>
      <c r="B11" s="174" t="s">
        <v>1236</v>
      </c>
      <c r="C11" s="392">
        <v>13073379.619999999</v>
      </c>
      <c r="D11" s="392">
        <v>7132969.0199999996</v>
      </c>
      <c r="E11" s="600">
        <v>0.7</v>
      </c>
      <c r="F11" s="392">
        <v>16248996.109999999</v>
      </c>
      <c r="G11" s="392">
        <v>10046986.65</v>
      </c>
      <c r="H11" s="392">
        <v>64995.98</v>
      </c>
      <c r="K11" s="264"/>
      <c r="L11" s="264"/>
      <c r="N11" s="264"/>
      <c r="O11" s="264"/>
      <c r="P11" s="264"/>
      <c r="Q11" s="265"/>
      <c r="R11" s="264"/>
      <c r="S11" s="264"/>
    </row>
    <row r="12" spans="1:19" ht="19.149999999999999" customHeight="1">
      <c r="A12" s="733"/>
      <c r="B12" s="174" t="s">
        <v>1237</v>
      </c>
      <c r="C12" s="392">
        <v>223854212.88</v>
      </c>
      <c r="D12" s="392">
        <v>22752590.149999999</v>
      </c>
      <c r="E12" s="600">
        <v>0.9</v>
      </c>
      <c r="F12" s="392">
        <v>237582965.87</v>
      </c>
      <c r="G12" s="392">
        <v>182979851.69</v>
      </c>
      <c r="H12" s="392">
        <v>1900663.73</v>
      </c>
      <c r="K12" s="264"/>
      <c r="L12" s="264"/>
      <c r="N12" s="264"/>
      <c r="O12" s="264"/>
      <c r="P12" s="264"/>
      <c r="Q12" s="265"/>
      <c r="R12" s="264"/>
      <c r="S12" s="264"/>
    </row>
    <row r="13" spans="1:19" ht="19.149999999999999" customHeight="1">
      <c r="A13" s="643" t="s">
        <v>1239</v>
      </c>
      <c r="B13" s="174" t="s">
        <v>1236</v>
      </c>
      <c r="C13" s="392">
        <v>4727363.53</v>
      </c>
      <c r="D13" s="392">
        <v>1332458.32</v>
      </c>
      <c r="E13" s="600">
        <v>1.1499999999999999</v>
      </c>
      <c r="F13" s="392">
        <v>5260346.8600000003</v>
      </c>
      <c r="G13" s="392">
        <v>4745352.84</v>
      </c>
      <c r="H13" s="392">
        <v>147289.71</v>
      </c>
      <c r="K13" s="264"/>
      <c r="L13" s="264"/>
      <c r="N13" s="264"/>
      <c r="O13" s="264"/>
      <c r="P13" s="264"/>
      <c r="Q13" s="265"/>
      <c r="R13" s="264"/>
      <c r="S13" s="264"/>
    </row>
    <row r="14" spans="1:19" ht="19.149999999999999" customHeight="1">
      <c r="A14" s="733"/>
      <c r="B14" s="174" t="s">
        <v>1237</v>
      </c>
      <c r="C14" s="392">
        <v>40336993.109999999</v>
      </c>
      <c r="D14" s="392">
        <v>5798077.2300000004</v>
      </c>
      <c r="E14" s="600">
        <v>1.1499999999999999</v>
      </c>
      <c r="F14" s="392">
        <v>42977255.719999999</v>
      </c>
      <c r="G14" s="392">
        <v>40147794.18</v>
      </c>
      <c r="H14" s="392">
        <v>1203363.1599999999</v>
      </c>
      <c r="K14" s="264"/>
      <c r="L14" s="264"/>
      <c r="N14" s="264"/>
      <c r="O14" s="264"/>
      <c r="P14" s="264"/>
      <c r="Q14" s="265"/>
      <c r="R14" s="264"/>
      <c r="S14" s="264"/>
    </row>
    <row r="15" spans="1:19" ht="19.149999999999999" customHeight="1">
      <c r="A15" s="643" t="s">
        <v>1240</v>
      </c>
      <c r="B15" s="174" t="s">
        <v>1236</v>
      </c>
      <c r="C15" s="392">
        <v>0</v>
      </c>
      <c r="D15" s="392">
        <v>0</v>
      </c>
      <c r="E15" s="600">
        <v>2.5</v>
      </c>
      <c r="F15" s="392">
        <v>0</v>
      </c>
      <c r="G15" s="392">
        <v>0</v>
      </c>
      <c r="H15" s="392">
        <v>0</v>
      </c>
      <c r="K15" s="264"/>
      <c r="L15" s="264"/>
      <c r="N15" s="264"/>
      <c r="O15" s="264"/>
      <c r="P15" s="264"/>
      <c r="Q15" s="265"/>
      <c r="R15" s="264"/>
      <c r="S15" s="264"/>
    </row>
    <row r="16" spans="1:19" ht="19.149999999999999" customHeight="1">
      <c r="A16" s="733"/>
      <c r="B16" s="174" t="s">
        <v>1237</v>
      </c>
      <c r="C16" s="392">
        <v>0</v>
      </c>
      <c r="D16" s="392">
        <v>0</v>
      </c>
      <c r="E16" s="600">
        <v>2.5</v>
      </c>
      <c r="F16" s="392">
        <v>0</v>
      </c>
      <c r="G16" s="392">
        <v>0</v>
      </c>
      <c r="H16" s="392">
        <v>0</v>
      </c>
      <c r="K16" s="264"/>
      <c r="L16" s="264"/>
      <c r="N16" s="264"/>
      <c r="O16" s="264"/>
      <c r="P16" s="264"/>
      <c r="Q16" s="265"/>
      <c r="R16" s="264"/>
      <c r="S16" s="264"/>
    </row>
    <row r="17" spans="1:19" ht="19.149999999999999" customHeight="1">
      <c r="A17" s="643" t="s">
        <v>1241</v>
      </c>
      <c r="B17" s="174" t="s">
        <v>1236</v>
      </c>
      <c r="C17" s="392">
        <v>1344320.43</v>
      </c>
      <c r="D17" s="392">
        <v>8882.77</v>
      </c>
      <c r="E17" s="162" t="s">
        <v>1242</v>
      </c>
      <c r="F17" s="392">
        <v>1347873.54</v>
      </c>
      <c r="G17" s="392">
        <v>0</v>
      </c>
      <c r="H17" s="392">
        <v>673936.77</v>
      </c>
      <c r="K17" s="264"/>
      <c r="L17" s="264"/>
      <c r="N17" s="264"/>
      <c r="O17" s="264"/>
      <c r="P17" s="264"/>
      <c r="Q17" s="265"/>
      <c r="R17" s="264"/>
      <c r="S17" s="264"/>
    </row>
    <row r="18" spans="1:19" ht="19.149999999999999" customHeight="1">
      <c r="A18" s="733"/>
      <c r="B18" s="174" t="s">
        <v>1237</v>
      </c>
      <c r="C18" s="392">
        <v>3745970.24</v>
      </c>
      <c r="D18" s="392">
        <v>0</v>
      </c>
      <c r="E18" s="162" t="s">
        <v>1242</v>
      </c>
      <c r="F18" s="392">
        <v>3745970.24</v>
      </c>
      <c r="G18" s="392">
        <v>0</v>
      </c>
      <c r="H18" s="392">
        <v>1872985.12</v>
      </c>
      <c r="K18" s="264"/>
      <c r="L18" s="264"/>
      <c r="N18" s="264"/>
      <c r="O18" s="264"/>
      <c r="P18" s="264"/>
      <c r="Q18" s="265"/>
      <c r="R18" s="264"/>
      <c r="S18" s="264"/>
    </row>
    <row r="19" spans="1:19" ht="19.149999999999999" customHeight="1">
      <c r="A19" s="643" t="s">
        <v>290</v>
      </c>
      <c r="B19" s="174" t="s">
        <v>1236</v>
      </c>
      <c r="C19" s="394">
        <v>19145063.579999998</v>
      </c>
      <c r="D19" s="394">
        <v>8474310.1099999994</v>
      </c>
      <c r="E19" s="469"/>
      <c r="F19" s="394">
        <v>22857216.510000002</v>
      </c>
      <c r="G19" s="394">
        <v>14792339.49</v>
      </c>
      <c r="H19" s="394">
        <v>886222.46</v>
      </c>
      <c r="K19" s="264"/>
      <c r="L19" s="264"/>
      <c r="N19" s="264"/>
      <c r="O19" s="264"/>
      <c r="P19" s="264"/>
      <c r="Q19" s="265"/>
      <c r="R19" s="264"/>
      <c r="S19" s="264"/>
    </row>
    <row r="20" spans="1:19" ht="19.149999999999999" customHeight="1">
      <c r="A20" s="733"/>
      <c r="B20" s="174" t="s">
        <v>1237</v>
      </c>
      <c r="C20" s="394">
        <v>276877326.25999999</v>
      </c>
      <c r="D20" s="394">
        <v>28550667.379999999</v>
      </c>
      <c r="E20" s="469"/>
      <c r="F20" s="394">
        <v>293246341.86000001</v>
      </c>
      <c r="G20" s="394">
        <v>228440994.66</v>
      </c>
      <c r="H20" s="394">
        <v>5012772.6100000003</v>
      </c>
      <c r="K20" s="264"/>
      <c r="L20" s="264"/>
      <c r="N20" s="264"/>
      <c r="O20" s="264"/>
      <c r="P20" s="264"/>
      <c r="Q20" s="265"/>
      <c r="R20" s="264"/>
      <c r="S20" s="264"/>
    </row>
    <row r="21" spans="1:19" ht="40.15" customHeight="1">
      <c r="A21" s="736"/>
      <c r="B21" s="736"/>
      <c r="C21" s="263"/>
      <c r="D21" s="263"/>
      <c r="E21" s="159"/>
      <c r="F21" s="263"/>
    </row>
    <row r="22" spans="1:19" ht="18" customHeight="1">
      <c r="A22" s="159" t="s">
        <v>1243</v>
      </c>
      <c r="E22" s="160"/>
      <c r="H22" s="26" t="s">
        <v>126</v>
      </c>
    </row>
    <row r="23" spans="1:19" ht="30" customHeight="1">
      <c r="A23" s="737" t="s">
        <v>1244</v>
      </c>
      <c r="B23" s="738"/>
      <c r="C23" s="738"/>
      <c r="D23" s="738"/>
      <c r="E23" s="738"/>
      <c r="F23" s="738"/>
      <c r="G23" s="738"/>
      <c r="H23" s="739"/>
    </row>
    <row r="24" spans="1:19" ht="40.15" customHeight="1">
      <c r="A24" s="734" t="s">
        <v>1230</v>
      </c>
      <c r="B24" s="734" t="s">
        <v>1231</v>
      </c>
      <c r="C24" s="167" t="s">
        <v>1146</v>
      </c>
      <c r="D24" s="167" t="s">
        <v>839</v>
      </c>
      <c r="E24" s="167" t="s">
        <v>1232</v>
      </c>
      <c r="F24" s="167" t="s">
        <v>1233</v>
      </c>
      <c r="G24" s="167" t="s">
        <v>1219</v>
      </c>
      <c r="H24" s="167" t="s">
        <v>1234</v>
      </c>
    </row>
    <row r="25" spans="1:19" ht="19.149999999999999" customHeight="1">
      <c r="A25" s="735"/>
      <c r="B25" s="735"/>
      <c r="C25" s="162" t="s">
        <v>129</v>
      </c>
      <c r="D25" s="162" t="s">
        <v>130</v>
      </c>
      <c r="E25" s="162" t="s">
        <v>131</v>
      </c>
      <c r="F25" s="162" t="s">
        <v>203</v>
      </c>
      <c r="G25" s="162" t="s">
        <v>204</v>
      </c>
      <c r="H25" s="162" t="s">
        <v>361</v>
      </c>
    </row>
    <row r="26" spans="1:19" ht="19.149999999999999" customHeight="1">
      <c r="A26" s="643" t="s">
        <v>1235</v>
      </c>
      <c r="B26" s="174" t="s">
        <v>1236</v>
      </c>
      <c r="C26" s="392">
        <v>2517102.88</v>
      </c>
      <c r="D26" s="392">
        <v>968985</v>
      </c>
      <c r="E26" s="600">
        <v>0.5</v>
      </c>
      <c r="F26" s="392">
        <v>2904696.88</v>
      </c>
      <c r="G26" s="392">
        <v>1124483.01</v>
      </c>
      <c r="H26" s="392">
        <v>0</v>
      </c>
    </row>
    <row r="27" spans="1:19" ht="19.149999999999999" customHeight="1">
      <c r="A27" s="733"/>
      <c r="B27" s="174" t="s">
        <v>1237</v>
      </c>
      <c r="C27" s="392">
        <v>24102173.699999999</v>
      </c>
      <c r="D27" s="392">
        <v>3108654.66</v>
      </c>
      <c r="E27" s="600">
        <v>0.7</v>
      </c>
      <c r="F27" s="392">
        <v>27076715.559999999</v>
      </c>
      <c r="G27" s="392">
        <v>16105132.189999999</v>
      </c>
      <c r="H27" s="392">
        <v>108306.86</v>
      </c>
    </row>
    <row r="28" spans="1:19" ht="19.149999999999999" customHeight="1">
      <c r="A28" s="643" t="s">
        <v>1238</v>
      </c>
      <c r="B28" s="174" t="s">
        <v>1236</v>
      </c>
      <c r="C28" s="392">
        <v>509532694.51999998</v>
      </c>
      <c r="D28" s="392">
        <v>155644085.27000001</v>
      </c>
      <c r="E28" s="600">
        <v>0.7</v>
      </c>
      <c r="F28" s="392">
        <v>571035671.44000006</v>
      </c>
      <c r="G28" s="392">
        <v>334929495.88</v>
      </c>
      <c r="H28" s="392">
        <v>2284142.69</v>
      </c>
    </row>
    <row r="29" spans="1:19" ht="19.149999999999999" customHeight="1">
      <c r="A29" s="733"/>
      <c r="B29" s="174" t="s">
        <v>1237</v>
      </c>
      <c r="C29" s="392">
        <v>1200581613.8299999</v>
      </c>
      <c r="D29" s="392">
        <v>64855611.590000004</v>
      </c>
      <c r="E29" s="600">
        <v>0.9</v>
      </c>
      <c r="F29" s="392">
        <v>1235626643.95</v>
      </c>
      <c r="G29" s="392">
        <v>928418310.49000001</v>
      </c>
      <c r="H29" s="392">
        <v>9885013.1500000004</v>
      </c>
    </row>
    <row r="30" spans="1:19" ht="19.149999999999999" customHeight="1">
      <c r="A30" s="643" t="s">
        <v>1239</v>
      </c>
      <c r="B30" s="174" t="s">
        <v>1236</v>
      </c>
      <c r="C30" s="392">
        <v>210704136.09</v>
      </c>
      <c r="D30" s="392">
        <v>24686559.640000001</v>
      </c>
      <c r="E30" s="600">
        <v>1.1499999999999999</v>
      </c>
      <c r="F30" s="392">
        <v>219691412.06999999</v>
      </c>
      <c r="G30" s="392">
        <v>222570052.86000001</v>
      </c>
      <c r="H30" s="392">
        <v>6151359.54</v>
      </c>
    </row>
    <row r="31" spans="1:19" ht="19.149999999999999" customHeight="1">
      <c r="A31" s="733"/>
      <c r="B31" s="174" t="s">
        <v>1237</v>
      </c>
      <c r="C31" s="392">
        <v>382184121.88</v>
      </c>
      <c r="D31" s="392">
        <v>22021435.440000001</v>
      </c>
      <c r="E31" s="600">
        <v>1.1499999999999999</v>
      </c>
      <c r="F31" s="392">
        <v>396073242.06</v>
      </c>
      <c r="G31" s="392">
        <v>371850592.88999999</v>
      </c>
      <c r="H31" s="392">
        <v>11090050.779999999</v>
      </c>
    </row>
    <row r="32" spans="1:19" ht="19.149999999999999" customHeight="1">
      <c r="A32" s="643" t="s">
        <v>1240</v>
      </c>
      <c r="B32" s="174" t="s">
        <v>1236</v>
      </c>
      <c r="C32" s="392">
        <v>179277605.84</v>
      </c>
      <c r="D32" s="392">
        <v>12839531.77</v>
      </c>
      <c r="E32" s="600">
        <v>2.5</v>
      </c>
      <c r="F32" s="392">
        <v>184278117.56</v>
      </c>
      <c r="G32" s="392">
        <v>395794119.62</v>
      </c>
      <c r="H32" s="392">
        <v>14742249.4</v>
      </c>
    </row>
    <row r="33" spans="1:8" ht="19.149999999999999" customHeight="1">
      <c r="A33" s="733"/>
      <c r="B33" s="174" t="s">
        <v>1237</v>
      </c>
      <c r="C33" s="392">
        <v>18950635.030000001</v>
      </c>
      <c r="D33" s="392">
        <v>2971436.09</v>
      </c>
      <c r="E33" s="600">
        <v>2.5</v>
      </c>
      <c r="F33" s="392">
        <v>21559104.129999999</v>
      </c>
      <c r="G33" s="392">
        <v>43284606.140000001</v>
      </c>
      <c r="H33" s="392">
        <v>1724728.33</v>
      </c>
    </row>
    <row r="34" spans="1:8" ht="19.149999999999999" customHeight="1">
      <c r="A34" s="643" t="s">
        <v>1241</v>
      </c>
      <c r="B34" s="174" t="s">
        <v>1236</v>
      </c>
      <c r="C34" s="392">
        <v>51328019.219999999</v>
      </c>
      <c r="D34" s="392">
        <v>5292768.72</v>
      </c>
      <c r="E34" s="162" t="s">
        <v>1242</v>
      </c>
      <c r="F34" s="392">
        <v>53391639.810000002</v>
      </c>
      <c r="G34" s="392">
        <v>0</v>
      </c>
      <c r="H34" s="392">
        <v>26695819.91</v>
      </c>
    </row>
    <row r="35" spans="1:8" ht="19.149999999999999" customHeight="1">
      <c r="A35" s="733"/>
      <c r="B35" s="174" t="s">
        <v>1237</v>
      </c>
      <c r="C35" s="392">
        <v>136345544.56</v>
      </c>
      <c r="D35" s="392">
        <v>43656.08</v>
      </c>
      <c r="E35" s="162" t="s">
        <v>1242</v>
      </c>
      <c r="F35" s="392">
        <v>136383263.13999999</v>
      </c>
      <c r="G35" s="392">
        <v>0</v>
      </c>
      <c r="H35" s="392">
        <v>68191631.569999993</v>
      </c>
    </row>
    <row r="36" spans="1:8" ht="19.149999999999999" customHeight="1">
      <c r="A36" s="643" t="s">
        <v>290</v>
      </c>
      <c r="B36" s="174" t="s">
        <v>1236</v>
      </c>
      <c r="C36" s="394">
        <v>953359558.54999995</v>
      </c>
      <c r="D36" s="394">
        <v>199431930.40000001</v>
      </c>
      <c r="E36" s="469"/>
      <c r="F36" s="394">
        <v>1031301537.76</v>
      </c>
      <c r="G36" s="394">
        <v>954418151.37</v>
      </c>
      <c r="H36" s="394">
        <v>49873571.539999999</v>
      </c>
    </row>
    <row r="37" spans="1:8" ht="19.149999999999999" customHeight="1">
      <c r="A37" s="733"/>
      <c r="B37" s="174" t="s">
        <v>1237</v>
      </c>
      <c r="C37" s="394">
        <v>1762164089</v>
      </c>
      <c r="D37" s="394">
        <v>93000793.859999999</v>
      </c>
      <c r="E37" s="469"/>
      <c r="F37" s="394">
        <v>1816718968.8399999</v>
      </c>
      <c r="G37" s="394">
        <v>1359658641.71</v>
      </c>
      <c r="H37" s="394">
        <v>90999730.689999998</v>
      </c>
    </row>
  </sheetData>
  <mergeCells count="19">
    <mergeCell ref="A19:A20"/>
    <mergeCell ref="A7:A8"/>
    <mergeCell ref="A6:H6"/>
    <mergeCell ref="A34:A35"/>
    <mergeCell ref="A36:A37"/>
    <mergeCell ref="B24:B25"/>
    <mergeCell ref="B7:B8"/>
    <mergeCell ref="A24:A25"/>
    <mergeCell ref="A26:A27"/>
    <mergeCell ref="A28:A29"/>
    <mergeCell ref="A30:A31"/>
    <mergeCell ref="A32:A33"/>
    <mergeCell ref="A21:B21"/>
    <mergeCell ref="A23:H23"/>
    <mergeCell ref="A9:A10"/>
    <mergeCell ref="A11:A12"/>
    <mergeCell ref="A13:A14"/>
    <mergeCell ref="A15:A16"/>
    <mergeCell ref="A17:A18"/>
  </mergeCells>
  <hyperlinks>
    <hyperlink ref="A1" location="Index!A1" display="&lt;- zurück" xr:uid="{0B0B6649-A3B4-4B18-AFFA-D103367FE521}"/>
  </hyperlinks>
  <pageMargins left="0.7" right="0.7" top="0.75" bottom="0.75" header="0.3" footer="0.3"/>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61"/>
  <sheetViews>
    <sheetView showGridLines="0" tabSelected="1" workbookViewId="0">
      <selection activeCell="B1" sqref="B1"/>
    </sheetView>
  </sheetViews>
  <sheetFormatPr baseColWidth="10" defaultColWidth="8.85546875" defaultRowHeight="14.25" outlineLevelCol="1"/>
  <cols>
    <col min="1" max="1" width="8.85546875" style="323"/>
    <col min="2" max="2" width="18" style="336" customWidth="1"/>
    <col min="3" max="3" width="101.85546875" style="321" customWidth="1"/>
    <col min="4" max="4" width="68.140625" style="322" hidden="1" customWidth="1" outlineLevel="1"/>
    <col min="5" max="5" width="8.85546875" style="323" collapsed="1"/>
    <col min="6" max="16384" width="8.85546875" style="323"/>
  </cols>
  <sheetData>
    <row r="2" spans="2:9" ht="15" thickBot="1">
      <c r="B2" s="324"/>
      <c r="C2" s="325"/>
      <c r="D2" s="326"/>
    </row>
    <row r="3" spans="2:9" ht="15" thickBot="1">
      <c r="B3" s="327" t="s">
        <v>22</v>
      </c>
      <c r="C3" s="328"/>
      <c r="D3" s="326" t="s">
        <v>23</v>
      </c>
      <c r="G3" s="329"/>
    </row>
    <row r="4" spans="2:9">
      <c r="B4" s="330" t="s">
        <v>24</v>
      </c>
      <c r="C4" s="331" t="s">
        <v>25</v>
      </c>
      <c r="D4" s="332" t="s">
        <v>26</v>
      </c>
      <c r="G4" s="329"/>
      <c r="I4" s="329"/>
    </row>
    <row r="5" spans="2:9">
      <c r="B5" s="330" t="s">
        <v>27</v>
      </c>
      <c r="C5" s="338" t="s">
        <v>28</v>
      </c>
      <c r="D5" s="332" t="s">
        <v>29</v>
      </c>
      <c r="G5" s="329"/>
      <c r="I5" s="329"/>
    </row>
    <row r="6" spans="2:9">
      <c r="B6" s="515" t="s">
        <v>30</v>
      </c>
      <c r="C6" s="516" t="s">
        <v>31</v>
      </c>
      <c r="D6" s="332" t="s">
        <v>32</v>
      </c>
      <c r="G6" s="329"/>
      <c r="I6" s="329"/>
    </row>
    <row r="7" spans="2:9" ht="29.25" thickBot="1">
      <c r="B7" s="517" t="s">
        <v>33</v>
      </c>
      <c r="C7" s="518" t="s">
        <v>34</v>
      </c>
      <c r="D7" s="332" t="s">
        <v>32</v>
      </c>
      <c r="G7" s="329"/>
      <c r="I7" s="329"/>
    </row>
    <row r="8" spans="2:9" ht="15" thickBot="1">
      <c r="G8" s="329"/>
      <c r="I8" s="329"/>
    </row>
    <row r="9" spans="2:9" ht="15" thickBot="1">
      <c r="B9" s="327" t="s">
        <v>35</v>
      </c>
      <c r="C9" s="328"/>
      <c r="D9" s="326"/>
      <c r="G9" s="329"/>
      <c r="I9" s="329"/>
    </row>
    <row r="10" spans="2:9">
      <c r="B10" s="330" t="s">
        <v>36</v>
      </c>
      <c r="C10" s="331" t="s">
        <v>37</v>
      </c>
      <c r="D10" s="332" t="s">
        <v>38</v>
      </c>
      <c r="G10" s="329"/>
      <c r="I10" s="329"/>
    </row>
    <row r="11" spans="2:9" ht="15" thickBot="1">
      <c r="B11" s="334" t="s">
        <v>39</v>
      </c>
      <c r="C11" s="335" t="s">
        <v>40</v>
      </c>
      <c r="D11" s="332" t="s">
        <v>38</v>
      </c>
      <c r="G11" s="329"/>
      <c r="I11" s="329"/>
    </row>
    <row r="12" spans="2:9" ht="15" thickBot="1">
      <c r="G12" s="329"/>
      <c r="I12" s="329"/>
    </row>
    <row r="13" spans="2:9" ht="15" thickBot="1">
      <c r="B13" s="327" t="s">
        <v>41</v>
      </c>
      <c r="C13" s="337"/>
      <c r="G13" s="329"/>
      <c r="I13" s="329"/>
    </row>
    <row r="14" spans="2:9">
      <c r="B14" s="330" t="s">
        <v>42</v>
      </c>
      <c r="C14" s="331" t="s">
        <v>43</v>
      </c>
      <c r="D14" s="332" t="s">
        <v>44</v>
      </c>
      <c r="G14" s="329"/>
      <c r="I14" s="329"/>
    </row>
    <row r="15" spans="2:9" ht="15" thickBot="1">
      <c r="B15" s="334" t="s">
        <v>45</v>
      </c>
      <c r="C15" s="335" t="s">
        <v>46</v>
      </c>
      <c r="D15" s="332" t="s">
        <v>47</v>
      </c>
      <c r="G15" s="329"/>
      <c r="I15" s="329"/>
    </row>
    <row r="16" spans="2:9" ht="15" thickBot="1">
      <c r="G16" s="329"/>
      <c r="I16" s="329"/>
    </row>
    <row r="17" spans="2:9" ht="15" thickBot="1">
      <c r="B17" s="327" t="s">
        <v>48</v>
      </c>
      <c r="C17" s="328"/>
      <c r="D17" s="326"/>
      <c r="G17" s="329"/>
      <c r="I17" s="329"/>
    </row>
    <row r="18" spans="2:9">
      <c r="B18" s="330" t="s">
        <v>49</v>
      </c>
      <c r="C18" s="338" t="s">
        <v>50</v>
      </c>
      <c r="D18" s="332" t="s">
        <v>51</v>
      </c>
      <c r="G18" s="329"/>
      <c r="I18" s="329"/>
    </row>
    <row r="19" spans="2:9">
      <c r="B19" s="330" t="s">
        <v>52</v>
      </c>
      <c r="C19" s="338" t="s">
        <v>53</v>
      </c>
      <c r="D19" s="332" t="s">
        <v>54</v>
      </c>
      <c r="G19" s="329"/>
      <c r="I19" s="329"/>
    </row>
    <row r="20" spans="2:9" ht="15" thickBot="1">
      <c r="B20" s="334" t="s">
        <v>55</v>
      </c>
      <c r="C20" s="335" t="s">
        <v>56</v>
      </c>
      <c r="D20" s="332" t="s">
        <v>51</v>
      </c>
      <c r="G20" s="329"/>
      <c r="I20" s="329"/>
    </row>
    <row r="21" spans="2:9" ht="15" thickBot="1">
      <c r="G21" s="329"/>
      <c r="I21" s="329"/>
    </row>
    <row r="22" spans="2:9" ht="15" thickBot="1">
      <c r="B22" s="327" t="s">
        <v>57</v>
      </c>
      <c r="C22" s="328"/>
      <c r="D22" s="326"/>
      <c r="G22" s="329"/>
      <c r="I22" s="329"/>
    </row>
    <row r="23" spans="2:9">
      <c r="B23" s="330" t="s">
        <v>58</v>
      </c>
      <c r="C23" s="339" t="s">
        <v>59</v>
      </c>
      <c r="D23" s="340" t="s">
        <v>60</v>
      </c>
      <c r="G23" s="329"/>
      <c r="I23" s="329"/>
    </row>
    <row r="24" spans="2:9">
      <c r="B24" s="330" t="s">
        <v>61</v>
      </c>
      <c r="C24" s="339" t="s">
        <v>62</v>
      </c>
      <c r="D24" s="340" t="s">
        <v>63</v>
      </c>
      <c r="G24" s="329"/>
      <c r="I24" s="329"/>
    </row>
    <row r="25" spans="2:9">
      <c r="B25" s="330" t="s">
        <v>64</v>
      </c>
      <c r="C25" s="339" t="s">
        <v>65</v>
      </c>
      <c r="D25" s="340" t="s">
        <v>66</v>
      </c>
      <c r="G25" s="329"/>
      <c r="I25" s="329"/>
    </row>
    <row r="26" spans="2:9">
      <c r="B26" s="330" t="s">
        <v>67</v>
      </c>
      <c r="C26" s="339" t="s">
        <v>68</v>
      </c>
      <c r="D26" s="340" t="s">
        <v>69</v>
      </c>
      <c r="G26" s="329"/>
      <c r="I26" s="329"/>
    </row>
    <row r="27" spans="2:9">
      <c r="B27" s="330" t="s">
        <v>70</v>
      </c>
      <c r="C27" s="339" t="s">
        <v>71</v>
      </c>
      <c r="D27" s="340" t="s">
        <v>72</v>
      </c>
      <c r="G27" s="329"/>
      <c r="I27" s="329"/>
    </row>
    <row r="28" spans="2:9">
      <c r="B28" s="330" t="s">
        <v>73</v>
      </c>
      <c r="C28" s="339" t="s">
        <v>74</v>
      </c>
      <c r="D28" s="340" t="s">
        <v>72</v>
      </c>
      <c r="G28" s="329"/>
      <c r="I28" s="329"/>
    </row>
    <row r="29" spans="2:9" ht="15" thickBot="1">
      <c r="B29" s="334" t="s">
        <v>75</v>
      </c>
      <c r="C29" s="341" t="s">
        <v>76</v>
      </c>
      <c r="D29" s="340" t="s">
        <v>69</v>
      </c>
      <c r="G29" s="329"/>
      <c r="I29" s="329"/>
    </row>
    <row r="30" spans="2:9" ht="15" thickBot="1">
      <c r="G30" s="329"/>
      <c r="I30" s="329"/>
    </row>
    <row r="31" spans="2:9" ht="15" thickBot="1">
      <c r="B31" s="327" t="s">
        <v>77</v>
      </c>
      <c r="C31" s="328"/>
      <c r="D31" s="326"/>
      <c r="G31" s="329"/>
      <c r="I31" s="329"/>
    </row>
    <row r="32" spans="2:9" ht="15" thickBot="1">
      <c r="B32" s="334" t="s">
        <v>78</v>
      </c>
      <c r="C32" s="341" t="s">
        <v>79</v>
      </c>
      <c r="D32" s="340" t="s">
        <v>80</v>
      </c>
      <c r="G32" s="329"/>
      <c r="I32" s="329"/>
    </row>
    <row r="33" spans="2:9" ht="15" thickBot="1">
      <c r="G33" s="329"/>
      <c r="I33" s="329"/>
    </row>
    <row r="34" spans="2:9" ht="15" thickBot="1">
      <c r="B34" s="327" t="s">
        <v>81</v>
      </c>
      <c r="C34" s="328"/>
      <c r="D34" s="326"/>
      <c r="G34" s="329"/>
      <c r="I34" s="329"/>
    </row>
    <row r="35" spans="2:9" ht="15" thickBot="1">
      <c r="B35" s="334" t="s">
        <v>82</v>
      </c>
      <c r="C35" s="341" t="s">
        <v>83</v>
      </c>
      <c r="D35" s="340" t="s">
        <v>84</v>
      </c>
      <c r="G35" s="329"/>
      <c r="I35" s="329"/>
    </row>
    <row r="36" spans="2:9" ht="15" thickBot="1">
      <c r="G36" s="329"/>
      <c r="I36" s="329"/>
    </row>
    <row r="37" spans="2:9" ht="15" thickBot="1">
      <c r="B37" s="342" t="s">
        <v>85</v>
      </c>
      <c r="C37" s="343"/>
      <c r="D37" s="326"/>
      <c r="G37" s="329"/>
      <c r="I37" s="329"/>
    </row>
    <row r="38" spans="2:9">
      <c r="B38" s="360" t="s">
        <v>86</v>
      </c>
      <c r="C38" s="481" t="s">
        <v>87</v>
      </c>
      <c r="D38" s="340" t="s">
        <v>88</v>
      </c>
      <c r="G38" s="329"/>
      <c r="I38" s="329"/>
    </row>
    <row r="39" spans="2:9">
      <c r="B39" s="330" t="s">
        <v>89</v>
      </c>
      <c r="C39" s="339" t="s">
        <v>90</v>
      </c>
      <c r="D39" s="340" t="s">
        <v>91</v>
      </c>
      <c r="G39" s="329"/>
      <c r="I39" s="329"/>
    </row>
    <row r="40" spans="2:9">
      <c r="B40" s="330" t="s">
        <v>92</v>
      </c>
      <c r="C40" s="339" t="s">
        <v>93</v>
      </c>
      <c r="D40" s="340" t="s">
        <v>91</v>
      </c>
      <c r="G40" s="329"/>
      <c r="I40" s="329"/>
    </row>
    <row r="41" spans="2:9" ht="15" thickBot="1">
      <c r="B41" s="334" t="s">
        <v>94</v>
      </c>
      <c r="C41" s="341" t="s">
        <v>95</v>
      </c>
      <c r="D41" s="340" t="s">
        <v>96</v>
      </c>
      <c r="G41" s="329"/>
      <c r="I41" s="329"/>
    </row>
    <row r="42" spans="2:9" ht="15" thickBot="1">
      <c r="G42" s="329"/>
      <c r="I42" s="329"/>
    </row>
    <row r="43" spans="2:9" ht="15" thickBot="1">
      <c r="B43" s="327" t="s">
        <v>97</v>
      </c>
      <c r="C43" s="328"/>
      <c r="D43" s="326"/>
      <c r="G43" s="329"/>
      <c r="I43" s="329"/>
    </row>
    <row r="44" spans="2:9">
      <c r="B44" s="330" t="s">
        <v>98</v>
      </c>
      <c r="C44" s="344" t="s">
        <v>99</v>
      </c>
      <c r="D44" s="340" t="s">
        <v>100</v>
      </c>
      <c r="G44" s="329"/>
      <c r="I44" s="329"/>
    </row>
    <row r="45" spans="2:9" ht="15" thickBot="1">
      <c r="B45" s="334" t="s">
        <v>101</v>
      </c>
      <c r="C45" s="341" t="s">
        <v>102</v>
      </c>
      <c r="D45" s="340" t="s">
        <v>100</v>
      </c>
      <c r="G45" s="329"/>
      <c r="I45" s="329"/>
    </row>
    <row r="46" spans="2:9" ht="15" thickBot="1">
      <c r="B46" s="514"/>
      <c r="C46" s="546"/>
      <c r="D46" s="340"/>
      <c r="G46" s="329"/>
      <c r="I46" s="329"/>
    </row>
    <row r="47" spans="2:9" ht="15" thickBot="1">
      <c r="B47" s="342" t="s">
        <v>103</v>
      </c>
      <c r="C47" s="343"/>
      <c r="D47" s="326"/>
      <c r="G47" s="329"/>
      <c r="I47" s="329"/>
    </row>
    <row r="48" spans="2:9" ht="15" thickBot="1">
      <c r="B48" s="547" t="s">
        <v>104</v>
      </c>
      <c r="C48" s="548" t="s">
        <v>105</v>
      </c>
      <c r="D48" s="340" t="s">
        <v>106</v>
      </c>
      <c r="G48" s="329"/>
      <c r="I48" s="329"/>
    </row>
    <row r="49" spans="2:9" ht="15" thickBot="1">
      <c r="B49" s="514"/>
      <c r="C49" s="546"/>
      <c r="D49" s="340"/>
      <c r="G49" s="329"/>
      <c r="I49" s="329"/>
    </row>
    <row r="50" spans="2:9" ht="15" thickBot="1">
      <c r="B50" s="342" t="s">
        <v>107</v>
      </c>
      <c r="C50" s="343"/>
      <c r="D50" s="326"/>
      <c r="G50" s="329"/>
      <c r="I50" s="329"/>
    </row>
    <row r="51" spans="2:9" ht="15" thickBot="1">
      <c r="B51" s="547" t="s">
        <v>108</v>
      </c>
      <c r="C51" s="548" t="s">
        <v>109</v>
      </c>
      <c r="D51" s="340" t="s">
        <v>110</v>
      </c>
      <c r="G51" s="329"/>
      <c r="I51" s="329"/>
    </row>
    <row r="52" spans="2:9" ht="15" thickBot="1">
      <c r="G52" s="329"/>
      <c r="I52" s="329"/>
    </row>
    <row r="53" spans="2:9" ht="15" thickBot="1">
      <c r="B53" s="327" t="s">
        <v>111</v>
      </c>
      <c r="C53" s="328"/>
      <c r="D53" s="326"/>
      <c r="G53" s="329"/>
      <c r="I53" s="329"/>
    </row>
    <row r="54" spans="2:9">
      <c r="B54" s="330" t="s">
        <v>112</v>
      </c>
      <c r="C54" s="339" t="s">
        <v>113</v>
      </c>
      <c r="D54" s="340" t="s">
        <v>114</v>
      </c>
      <c r="G54" s="329"/>
      <c r="I54" s="329"/>
    </row>
    <row r="55" spans="2:9" ht="15" thickBot="1">
      <c r="B55" s="334" t="s">
        <v>115</v>
      </c>
      <c r="C55" s="335" t="s">
        <v>116</v>
      </c>
      <c r="D55" s="332" t="s">
        <v>117</v>
      </c>
      <c r="G55" s="329"/>
      <c r="I55" s="329"/>
    </row>
    <row r="56" spans="2:9" ht="15" thickBot="1">
      <c r="B56" s="514"/>
      <c r="C56" s="546"/>
      <c r="D56" s="340"/>
      <c r="G56" s="329"/>
      <c r="I56" s="329"/>
    </row>
    <row r="57" spans="2:9" ht="15" thickBot="1">
      <c r="B57" s="342" t="s">
        <v>107</v>
      </c>
      <c r="C57" s="343"/>
      <c r="D57" s="326"/>
      <c r="G57" s="329"/>
      <c r="I57" s="329"/>
    </row>
    <row r="58" spans="2:9" ht="15" thickBot="1">
      <c r="B58" s="547" t="s">
        <v>118</v>
      </c>
      <c r="C58" s="548" t="s">
        <v>119</v>
      </c>
      <c r="D58" s="340" t="s">
        <v>120</v>
      </c>
      <c r="G58" s="329"/>
      <c r="I58" s="329"/>
    </row>
    <row r="59" spans="2:9" ht="15" thickBot="1">
      <c r="C59" s="333"/>
      <c r="D59" s="332"/>
      <c r="G59" s="329"/>
      <c r="I59" s="329"/>
    </row>
    <row r="60" spans="2:9" ht="15" thickBot="1">
      <c r="B60" s="327" t="s">
        <v>121</v>
      </c>
      <c r="C60" s="328"/>
    </row>
    <row r="61" spans="2:9" ht="29.25" thickBot="1">
      <c r="B61" s="367" t="s">
        <v>122</v>
      </c>
      <c r="C61" s="366" t="s">
        <v>123</v>
      </c>
      <c r="D61" s="332"/>
    </row>
  </sheetData>
  <hyperlinks>
    <hyperlink ref="B4" location="'EU OV1'!A3" display="EU OV1" xr:uid="{06B1AF9D-B4C7-4DD0-A52A-F27D263169E6}"/>
    <hyperlink ref="B5" location="'EU KM1'!A3" display="EU KM1" xr:uid="{A6280621-EDA5-4B64-A1BF-3107679B8AA4}"/>
    <hyperlink ref="B10" location="'EU CC1'!A3" display="EU CC1" xr:uid="{4D648600-8235-4ABE-B43D-B38822C0D85F}"/>
    <hyperlink ref="B14" location="'EU CCyB1'!A3" display="EU CCyB1" xr:uid="{F767A966-A42E-41E7-BD3E-BB13168B605F}"/>
    <hyperlink ref="B15" location="'EU CCyB2'!A3" display="EU CCyB2" xr:uid="{E5322DEB-9D94-40EB-B70A-245FE675FA24}"/>
    <hyperlink ref="B18" location="'EU LR1'!A3" display="EU LR1" xr:uid="{89375813-D9CF-417F-AF59-19273237E472}"/>
    <hyperlink ref="B19" location="'EU LR2'!A3" display="EU LR2" xr:uid="{0D3E0BDF-1502-4314-B7D6-9FE27CE5F4A6}"/>
    <hyperlink ref="B20" location="'EU LR3'!A3" display="EU LR3" xr:uid="{0D1E3132-9516-4B57-B41B-C3B8E9278C7C}"/>
    <hyperlink ref="B55" location="'EU LIQ2'!A3" display="EU LIQ2" xr:uid="{7992690A-6DF7-4C82-AF04-66E1F3C4173A}"/>
    <hyperlink ref="B23" location="'EU CR1'!A3" display="EU CR1" xr:uid="{4294238D-B708-41F9-A025-81DAC212378A}"/>
    <hyperlink ref="B24" location="'EU CR1-A'!A3" display="EU CR1-A" xr:uid="{BEFE16C5-92EF-42F0-874B-F17BD19E700B}"/>
    <hyperlink ref="B25" location="'EU CR2'!A3" display="EU CR2" xr:uid="{789C4A90-9ECC-45DC-84BF-7BA2CAA8C973}"/>
    <hyperlink ref="B26" location="'EU CQ1'!A3" display="EU CQ1" xr:uid="{0827B91C-0A45-489F-AD79-B829D460B1C1}"/>
    <hyperlink ref="B27" location="'EU CQ4'!A3" display="EU CQ4" xr:uid="{551B42E3-E1B0-41F9-AB4D-43038906C787}"/>
    <hyperlink ref="B28" location="'EU CQ5'!A3" display="EU CQ5" xr:uid="{4FE7FA1F-B2E9-4BEC-9308-B11079360FFC}"/>
    <hyperlink ref="B29" location="'EU CQ7'!A3" display="EU CQ7 " xr:uid="{A1C33D29-645B-4DFE-B393-23D2EBECB5E2}"/>
    <hyperlink ref="B32" location="'EU CR3'!A3" display="EU CR3" xr:uid="{57F7D3E4-F5C4-4DEE-A071-65057867E4AD}"/>
    <hyperlink ref="B35" location="'EU CR4'!A3" display="EU CR4" xr:uid="{8694F634-A5BD-4F34-84AF-E079FD34F75F}"/>
    <hyperlink ref="B38" location="'EU CR7'!A1" display="EU CR7" xr:uid="{D1EE1C80-1E4A-4436-B2C4-BC6B01A21479}"/>
    <hyperlink ref="B39" location="'EU CR7-A'!A3" display="EU CR7-A - A-IRB" xr:uid="{53DAA9B6-C6D3-493B-B3D4-9CBD90E67299}"/>
    <hyperlink ref="B40" location="'EU CR7-A'!A25" display="EU CR7-A - F-IRB" xr:uid="{CDD60EA1-20ED-415E-B9E7-1B1D3E163280}"/>
    <hyperlink ref="B45" location="'EU CR10 Equity'!A3" display="EU CR10 Equity" xr:uid="{29F0A9FB-AAE5-4B4B-ACF6-97A1A545F521}"/>
    <hyperlink ref="B44" location="'EU CR10 SL'!A3" display="EU CR10 SL" xr:uid="{07D98D9D-2642-4158-BF72-2F29857CD6BD}"/>
    <hyperlink ref="B11" location="'EU CC2'!A3" display="EU CC2" xr:uid="{DEF3689E-8B57-448E-9A2E-80A5527DCBB6}"/>
    <hyperlink ref="B61" location="'EU ILAC'!A1" display="EU iLAC" xr:uid="{0AB4B3F6-FF1F-4062-8090-A4F980FD9EE3}"/>
    <hyperlink ref="B41" location="'EU CR8'!A3" display="EU CR8" xr:uid="{469089BC-2A94-4AA1-8BEB-8C227937119E}"/>
    <hyperlink ref="B54" location="'EU LIQ1'!A3" display="EU LIQ1 incl. LIQB" xr:uid="{B0A378CD-F8F2-445F-A88A-989E7254BB6A}"/>
    <hyperlink ref="B6" location="'EU CMS1'!A1" display="EU CMS1" xr:uid="{D7053F33-E49B-45D5-AEA3-FE11D67AB6BE}"/>
    <hyperlink ref="B7" location="'EU CMS2'!A1" display="EU CMS2" xr:uid="{11F8B586-2E37-4B19-800A-939FC4DC8308}"/>
    <hyperlink ref="B48" location="'EU CCR7'!A1" display="EU CCR7" xr:uid="{97BFCA22-9A56-48FC-83A7-5D1E60F0F5FE}"/>
    <hyperlink ref="B51" location="'EU MR2-B'!A1" display="EU MR2-B" xr:uid="{4E6DCCC2-E3F3-43CC-9672-F62AE81DDA18}"/>
    <hyperlink ref="B58" location="'EU MR2-B'!A1" display="EU MR2-B" xr:uid="{0749CA3A-C801-444A-8160-9935F023A949}"/>
  </hyperlinks>
  <pageMargins left="0.7" right="0.7" top="0.75" bottom="0.75" header="0.3" footer="0.3"/>
  <pageSetup paperSize="9" scale="2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FAF2-9E67-43C3-AAAB-B9C34146CDE2}">
  <sheetPr>
    <pageSetUpPr fitToPage="1"/>
  </sheetPr>
  <dimension ref="A1:G17"/>
  <sheetViews>
    <sheetView showGridLines="0" workbookViewId="0">
      <selection activeCell="E17" sqref="E17"/>
    </sheetView>
  </sheetViews>
  <sheetFormatPr baseColWidth="10" defaultColWidth="8.85546875" defaultRowHeight="12.75"/>
  <cols>
    <col min="1" max="1" width="32.7109375" style="97" customWidth="1"/>
    <col min="2" max="7" width="21.85546875" style="97" customWidth="1"/>
    <col min="8" max="16384" width="8.85546875" style="97"/>
  </cols>
  <sheetData>
    <row r="1" spans="1:7">
      <c r="A1" s="21" t="s">
        <v>124</v>
      </c>
    </row>
    <row r="3" spans="1:7" ht="24" customHeight="1">
      <c r="A3" s="61" t="s">
        <v>1227</v>
      </c>
    </row>
    <row r="4" spans="1:7" ht="16.149999999999999" customHeight="1">
      <c r="A4" s="159"/>
      <c r="G4" s="262"/>
    </row>
    <row r="5" spans="1:7" ht="18" customHeight="1">
      <c r="A5" s="159" t="s">
        <v>1245</v>
      </c>
      <c r="G5" s="26" t="s">
        <v>126</v>
      </c>
    </row>
    <row r="6" spans="1:7" ht="24" customHeight="1">
      <c r="A6" s="737" t="s">
        <v>102</v>
      </c>
      <c r="B6" s="738"/>
      <c r="C6" s="738"/>
      <c r="D6" s="738"/>
      <c r="E6" s="738"/>
      <c r="F6" s="738"/>
      <c r="G6" s="739"/>
    </row>
    <row r="7" spans="1:7" ht="40.15" customHeight="1">
      <c r="A7" s="734" t="s">
        <v>1246</v>
      </c>
      <c r="B7" s="167" t="s">
        <v>1146</v>
      </c>
      <c r="C7" s="167" t="s">
        <v>839</v>
      </c>
      <c r="D7" s="167" t="s">
        <v>1232</v>
      </c>
      <c r="E7" s="167" t="s">
        <v>1233</v>
      </c>
      <c r="F7" s="167" t="s">
        <v>1219</v>
      </c>
      <c r="G7" s="167" t="s">
        <v>1234</v>
      </c>
    </row>
    <row r="8" spans="1:7" ht="19.149999999999999" customHeight="1">
      <c r="A8" s="735"/>
      <c r="B8" s="266" t="s">
        <v>129</v>
      </c>
      <c r="C8" s="266" t="s">
        <v>130</v>
      </c>
      <c r="D8" s="266" t="s">
        <v>131</v>
      </c>
      <c r="E8" s="266" t="s">
        <v>203</v>
      </c>
      <c r="F8" s="266" t="s">
        <v>204</v>
      </c>
      <c r="G8" s="266" t="s">
        <v>361</v>
      </c>
    </row>
    <row r="9" spans="1:7" ht="18.75" customHeight="1">
      <c r="A9" s="175" t="s">
        <v>1383</v>
      </c>
      <c r="B9" s="394">
        <v>73399.56</v>
      </c>
      <c r="C9" s="394">
        <v>0</v>
      </c>
      <c r="D9" s="746">
        <v>0.2</v>
      </c>
      <c r="E9" s="394">
        <v>73399.56</v>
      </c>
      <c r="F9" s="394">
        <v>14679.912</v>
      </c>
      <c r="G9" s="394">
        <v>0</v>
      </c>
    </row>
    <row r="10" spans="1:7" ht="18.75" customHeight="1">
      <c r="A10" s="175" t="s">
        <v>1383</v>
      </c>
      <c r="B10" s="394">
        <v>47959.49</v>
      </c>
      <c r="C10" s="394">
        <v>0</v>
      </c>
      <c r="D10" s="746">
        <v>0.96449799999999997</v>
      </c>
      <c r="E10" s="394">
        <v>47959.49</v>
      </c>
      <c r="F10" s="394">
        <v>46256.849677028105</v>
      </c>
      <c r="G10" s="394">
        <v>0</v>
      </c>
    </row>
    <row r="11" spans="1:7" ht="18.75" customHeight="1">
      <c r="A11" s="175" t="s">
        <v>1383</v>
      </c>
      <c r="B11" s="394">
        <v>1228620331.28</v>
      </c>
      <c r="C11" s="394">
        <v>0</v>
      </c>
      <c r="D11" s="746">
        <v>1</v>
      </c>
      <c r="E11" s="394">
        <v>1228620331.28</v>
      </c>
      <c r="F11" s="394">
        <v>1228620331.28</v>
      </c>
      <c r="G11" s="394">
        <v>0</v>
      </c>
    </row>
    <row r="12" spans="1:7" ht="18.75" customHeight="1">
      <c r="A12" s="175" t="s">
        <v>1383</v>
      </c>
      <c r="B12" s="394">
        <v>22692023.850000001</v>
      </c>
      <c r="C12" s="394">
        <v>0</v>
      </c>
      <c r="D12" s="746">
        <v>2.5</v>
      </c>
      <c r="E12" s="394">
        <v>22692023.850000001</v>
      </c>
      <c r="F12" s="394">
        <v>56730059.625000007</v>
      </c>
      <c r="G12" s="394">
        <v>0</v>
      </c>
    </row>
    <row r="13" spans="1:7" ht="18.75" customHeight="1">
      <c r="A13" s="175" t="s">
        <v>290</v>
      </c>
      <c r="B13" s="394">
        <f>SUM(B9:B12)</f>
        <v>1251433714.1799998</v>
      </c>
      <c r="C13" s="394">
        <f>SUM(C9:C12)</f>
        <v>0</v>
      </c>
      <c r="D13" s="470"/>
      <c r="E13" s="394">
        <f>SUM(E9:E12)</f>
        <v>1251433714.1799998</v>
      </c>
      <c r="F13" s="394">
        <f t="shared" ref="F13:G13" si="0">SUM(F9:F12)</f>
        <v>1285411327.666677</v>
      </c>
      <c r="G13" s="394">
        <f t="shared" si="0"/>
        <v>0</v>
      </c>
    </row>
    <row r="16" spans="1:7">
      <c r="B16" s="745"/>
    </row>
    <row r="17" spans="2:2">
      <c r="B17" s="747"/>
    </row>
  </sheetData>
  <mergeCells count="2">
    <mergeCell ref="A7:A8"/>
    <mergeCell ref="A6:G6"/>
  </mergeCells>
  <hyperlinks>
    <hyperlink ref="A1" location="Index!A1" display="&lt;- zurück" xr:uid="{25F0F7A5-C114-4970-8C4B-587A7969BC00}"/>
  </hyperlinks>
  <pageMargins left="0.7" right="0.7" top="0.75" bottom="0.75" header="0.3" footer="0.3"/>
  <pageSetup paperSize="9" scale="4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C1BA9-EB43-40FE-A170-D8799619CEAC}">
  <sheetPr>
    <tabColor rgb="FFFF0000"/>
  </sheetPr>
  <dimension ref="A1:C16"/>
  <sheetViews>
    <sheetView showGridLines="0" workbookViewId="0"/>
  </sheetViews>
  <sheetFormatPr baseColWidth="10" defaultColWidth="11.42578125" defaultRowHeight="12.75"/>
  <cols>
    <col min="1" max="1" width="8" customWidth="1"/>
    <col min="2" max="2" width="63.28515625" customWidth="1"/>
    <col min="3" max="3" width="28.28515625" customWidth="1"/>
  </cols>
  <sheetData>
    <row r="1" spans="1:3">
      <c r="A1" s="21" t="s">
        <v>124</v>
      </c>
    </row>
    <row r="2" spans="1:3">
      <c r="A2" s="540" t="str">
        <f>Index!D48</f>
        <v>Artikel 438 (h) - Nicht anwendbar da in der Steiermärkische Sparkasse-Konzern das "Internal Model Method (IMM)" für CCR-Risikopositionen nicht verwendet wird.</v>
      </c>
    </row>
    <row r="3" spans="1:3" ht="18">
      <c r="A3" s="61" t="s">
        <v>1247</v>
      </c>
    </row>
    <row r="6" spans="1:3">
      <c r="A6" s="541"/>
      <c r="B6" s="541"/>
      <c r="C6" s="524" t="s">
        <v>1158</v>
      </c>
    </row>
    <row r="7" spans="1:3" ht="18.75" customHeight="1">
      <c r="A7" s="541"/>
      <c r="B7" s="542"/>
      <c r="C7" s="524" t="s">
        <v>1248</v>
      </c>
    </row>
    <row r="8" spans="1:3" s="533" customFormat="1" ht="19.5" customHeight="1">
      <c r="A8" s="543">
        <v>1</v>
      </c>
      <c r="B8" s="544" t="s">
        <v>1249</v>
      </c>
      <c r="C8" s="545"/>
    </row>
    <row r="9" spans="1:3" s="533" customFormat="1" ht="19.5" customHeight="1">
      <c r="A9" s="524">
        <v>2</v>
      </c>
      <c r="B9" s="545" t="s">
        <v>1250</v>
      </c>
      <c r="C9" s="545"/>
    </row>
    <row r="10" spans="1:3" s="533" customFormat="1" ht="19.5" customHeight="1">
      <c r="A10" s="524">
        <v>3</v>
      </c>
      <c r="B10" s="545" t="s">
        <v>1251</v>
      </c>
      <c r="C10" s="545"/>
    </row>
    <row r="11" spans="1:3" s="533" customFormat="1" ht="19.5" customHeight="1">
      <c r="A11" s="524">
        <v>4</v>
      </c>
      <c r="B11" s="545" t="s">
        <v>1252</v>
      </c>
      <c r="C11" s="545"/>
    </row>
    <row r="12" spans="1:3" s="533" customFormat="1" ht="19.5" customHeight="1">
      <c r="A12" s="524">
        <v>5</v>
      </c>
      <c r="B12" s="545" t="s">
        <v>1253</v>
      </c>
      <c r="C12" s="545"/>
    </row>
    <row r="13" spans="1:3" s="533" customFormat="1" ht="19.5" customHeight="1">
      <c r="A13" s="524">
        <v>6</v>
      </c>
      <c r="B13" s="545" t="s">
        <v>1254</v>
      </c>
      <c r="C13" s="545"/>
    </row>
    <row r="14" spans="1:3" s="533" customFormat="1" ht="19.5" customHeight="1">
      <c r="A14" s="524">
        <v>7</v>
      </c>
      <c r="B14" s="545" t="s">
        <v>1255</v>
      </c>
      <c r="C14" s="545"/>
    </row>
    <row r="15" spans="1:3" s="533" customFormat="1" ht="19.5" customHeight="1">
      <c r="A15" s="524">
        <v>8</v>
      </c>
      <c r="B15" s="545" t="s">
        <v>1256</v>
      </c>
      <c r="C15" s="545"/>
    </row>
    <row r="16" spans="1:3" s="533" customFormat="1" ht="19.5" customHeight="1">
      <c r="A16" s="543">
        <v>9</v>
      </c>
      <c r="B16" s="544" t="s">
        <v>1257</v>
      </c>
      <c r="C16" s="545"/>
    </row>
  </sheetData>
  <hyperlinks>
    <hyperlink ref="A1" location="Index!A1" display="&lt;- zurück" xr:uid="{56D10F84-74C3-4F7E-BFE0-6E0B365F1E13}"/>
  </hyperlink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5C18E-943A-4C38-8207-A20F641B82B2}">
  <sheetPr>
    <tabColor rgb="FFFF0000"/>
  </sheetPr>
  <dimension ref="A1:I19"/>
  <sheetViews>
    <sheetView showGridLines="0" workbookViewId="0"/>
  </sheetViews>
  <sheetFormatPr baseColWidth="10" defaultColWidth="11.42578125" defaultRowHeight="12.75"/>
  <cols>
    <col min="1" max="1" width="8" customWidth="1"/>
    <col min="2" max="2" width="63.28515625" customWidth="1"/>
    <col min="3" max="5" width="11.5703125" customWidth="1"/>
    <col min="6" max="6" width="13" bestFit="1" customWidth="1"/>
    <col min="7" max="8" width="11.5703125" customWidth="1"/>
    <col min="9" max="9" width="12.5703125" bestFit="1" customWidth="1"/>
  </cols>
  <sheetData>
    <row r="1" spans="1:9">
      <c r="A1" s="21" t="s">
        <v>124</v>
      </c>
    </row>
    <row r="2" spans="1:9">
      <c r="A2" s="540" t="str">
        <f>Index!D51</f>
        <v>Artikel 438 (h) - Nicht anwendbar da in der Steiermärkische Sparkasse-Konzern der IMA für das Marktrisiko nicht verwendet wird.</v>
      </c>
    </row>
    <row r="3" spans="1:9" ht="18">
      <c r="A3" s="61" t="s">
        <v>1258</v>
      </c>
    </row>
    <row r="6" spans="1:9">
      <c r="A6" s="740"/>
      <c r="B6" s="741"/>
      <c r="C6" s="549" t="s">
        <v>129</v>
      </c>
      <c r="D6" s="549" t="s">
        <v>130</v>
      </c>
      <c r="E6" s="549" t="s">
        <v>131</v>
      </c>
      <c r="F6" s="549" t="s">
        <v>203</v>
      </c>
      <c r="G6" s="550" t="s">
        <v>204</v>
      </c>
      <c r="H6" s="549" t="s">
        <v>361</v>
      </c>
      <c r="I6" s="549" t="s">
        <v>363</v>
      </c>
    </row>
    <row r="7" spans="1:9" ht="38.25">
      <c r="A7" s="742"/>
      <c r="B7" s="743"/>
      <c r="C7" s="549" t="s">
        <v>1259</v>
      </c>
      <c r="D7" s="549" t="s">
        <v>1260</v>
      </c>
      <c r="E7" s="549" t="s">
        <v>1261</v>
      </c>
      <c r="F7" s="549" t="s">
        <v>1262</v>
      </c>
      <c r="G7" s="550" t="s">
        <v>1263</v>
      </c>
      <c r="H7" s="549" t="s">
        <v>1264</v>
      </c>
      <c r="I7" s="549" t="s">
        <v>128</v>
      </c>
    </row>
    <row r="8" spans="1:9" s="533" customFormat="1" ht="19.5" customHeight="1">
      <c r="A8" s="556">
        <v>1</v>
      </c>
      <c r="B8" s="551" t="s">
        <v>1265</v>
      </c>
      <c r="C8" s="552"/>
      <c r="D8" s="552"/>
      <c r="E8" s="552"/>
      <c r="F8" s="552"/>
      <c r="G8" s="553"/>
      <c r="H8" s="552"/>
      <c r="I8" s="552"/>
    </row>
    <row r="9" spans="1:9" s="533" customFormat="1" ht="19.5" customHeight="1">
      <c r="A9" s="557" t="s">
        <v>1266</v>
      </c>
      <c r="B9" s="554" t="s">
        <v>1267</v>
      </c>
      <c r="C9" s="554"/>
      <c r="D9" s="554"/>
      <c r="E9" s="554"/>
      <c r="F9" s="554"/>
      <c r="G9" s="553"/>
      <c r="H9" s="554"/>
      <c r="I9" s="554"/>
    </row>
    <row r="10" spans="1:9" s="533" customFormat="1" ht="19.5" customHeight="1">
      <c r="A10" s="557" t="s">
        <v>1268</v>
      </c>
      <c r="B10" s="554" t="s">
        <v>1269</v>
      </c>
      <c r="C10" s="554"/>
      <c r="D10" s="554"/>
      <c r="E10" s="554"/>
      <c r="F10" s="554"/>
      <c r="G10" s="553"/>
      <c r="H10" s="554"/>
      <c r="I10" s="554"/>
    </row>
    <row r="11" spans="1:9" s="533" customFormat="1" ht="19.5" customHeight="1">
      <c r="A11" s="549">
        <v>2</v>
      </c>
      <c r="B11" s="552" t="s">
        <v>1270</v>
      </c>
      <c r="C11" s="552"/>
      <c r="D11" s="552"/>
      <c r="E11" s="552"/>
      <c r="F11" s="552"/>
      <c r="G11" s="553"/>
      <c r="H11" s="552"/>
      <c r="I11" s="552"/>
    </row>
    <row r="12" spans="1:9" s="533" customFormat="1" ht="19.5" customHeight="1">
      <c r="A12" s="549">
        <v>3</v>
      </c>
      <c r="B12" s="552" t="s">
        <v>1271</v>
      </c>
      <c r="C12" s="552"/>
      <c r="D12" s="552"/>
      <c r="E12" s="552"/>
      <c r="F12" s="552"/>
      <c r="G12" s="553"/>
      <c r="H12" s="552"/>
      <c r="I12" s="552"/>
    </row>
    <row r="13" spans="1:9" s="533" customFormat="1" ht="19.5" customHeight="1">
      <c r="A13" s="549">
        <v>4</v>
      </c>
      <c r="B13" s="552" t="s">
        <v>1272</v>
      </c>
      <c r="C13" s="552"/>
      <c r="D13" s="552"/>
      <c r="E13" s="552"/>
      <c r="F13" s="552"/>
      <c r="G13" s="553"/>
      <c r="H13" s="552"/>
      <c r="I13" s="552"/>
    </row>
    <row r="14" spans="1:9" s="533" customFormat="1" ht="19.5" customHeight="1">
      <c r="A14" s="558">
        <v>5</v>
      </c>
      <c r="B14" s="555" t="s">
        <v>1273</v>
      </c>
      <c r="C14" s="555"/>
      <c r="D14" s="555"/>
      <c r="E14" s="555"/>
      <c r="F14" s="555"/>
      <c r="G14" s="553"/>
      <c r="H14" s="555"/>
      <c r="I14" s="552"/>
    </row>
    <row r="15" spans="1:9" s="533" customFormat="1" ht="19.5" customHeight="1">
      <c r="A15" s="549">
        <v>6</v>
      </c>
      <c r="B15" s="552" t="s">
        <v>1274</v>
      </c>
      <c r="C15" s="552"/>
      <c r="D15" s="552"/>
      <c r="E15" s="552"/>
      <c r="F15" s="552"/>
      <c r="G15" s="553"/>
      <c r="H15" s="552"/>
      <c r="I15" s="552"/>
    </row>
    <row r="16" spans="1:9" s="533" customFormat="1" ht="19.5" customHeight="1">
      <c r="A16" s="549">
        <v>7</v>
      </c>
      <c r="B16" s="552" t="s">
        <v>1275</v>
      </c>
      <c r="C16" s="552"/>
      <c r="D16" s="552"/>
      <c r="E16" s="552"/>
      <c r="F16" s="552"/>
      <c r="G16" s="553"/>
      <c r="H16" s="552"/>
      <c r="I16" s="552"/>
    </row>
    <row r="17" spans="1:9" ht="20.45" customHeight="1">
      <c r="A17" s="557" t="s">
        <v>1276</v>
      </c>
      <c r="B17" s="554" t="s">
        <v>1277</v>
      </c>
      <c r="C17" s="552"/>
      <c r="D17" s="552"/>
      <c r="E17" s="552"/>
      <c r="F17" s="552"/>
      <c r="G17" s="553"/>
      <c r="H17" s="552"/>
      <c r="I17" s="552"/>
    </row>
    <row r="18" spans="1:9" ht="20.45" customHeight="1">
      <c r="A18" s="557" t="s">
        <v>1278</v>
      </c>
      <c r="B18" s="554" t="s">
        <v>1267</v>
      </c>
      <c r="C18" s="552"/>
      <c r="D18" s="552"/>
      <c r="E18" s="552"/>
      <c r="F18" s="552"/>
      <c r="G18" s="553"/>
      <c r="H18" s="552"/>
      <c r="I18" s="552"/>
    </row>
    <row r="19" spans="1:9" ht="20.45" customHeight="1">
      <c r="A19" s="556">
        <v>8</v>
      </c>
      <c r="B19" s="551" t="s">
        <v>1279</v>
      </c>
      <c r="C19" s="552"/>
      <c r="D19" s="552"/>
      <c r="E19" s="552"/>
      <c r="F19" s="552"/>
      <c r="G19" s="553"/>
      <c r="H19" s="552"/>
      <c r="I19" s="552"/>
    </row>
  </sheetData>
  <mergeCells count="2">
    <mergeCell ref="A6:B6"/>
    <mergeCell ref="A7:B7"/>
  </mergeCells>
  <hyperlinks>
    <hyperlink ref="A1" location="Index!A1" display="&lt;- zurück" xr:uid="{802EAB27-D486-4929-9B3A-46AF47FBF31F}"/>
  </hyperlink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4BE3B-9C8E-4A67-B93F-EBB94D68A1DE}">
  <sheetPr>
    <tabColor rgb="FFFF0000"/>
  </sheetPr>
  <dimension ref="A1:C9"/>
  <sheetViews>
    <sheetView showGridLines="0" workbookViewId="0">
      <selection activeCell="A3" sqref="A3"/>
    </sheetView>
  </sheetViews>
  <sheetFormatPr baseColWidth="10" defaultColWidth="11.42578125" defaultRowHeight="12.75"/>
  <cols>
    <col min="1" max="1" width="8" customWidth="1"/>
    <col min="2" max="2" width="75.28515625" bestFit="1" customWidth="1"/>
    <col min="3" max="3" width="17.140625" bestFit="1" customWidth="1"/>
  </cols>
  <sheetData>
    <row r="1" spans="1:3">
      <c r="A1" s="21" t="s">
        <v>124</v>
      </c>
    </row>
    <row r="2" spans="1:3">
      <c r="A2" s="540" t="str">
        <f>Index!D58</f>
        <v>Artikel 438 (d) und (h) - Nicht anwendbar da der Steiermärkische Sparkasse-Konzern den vereinfachten Basisansatz für CVA verwendet</v>
      </c>
    </row>
    <row r="3" spans="1:3" ht="18">
      <c r="A3" s="61" t="s">
        <v>1280</v>
      </c>
    </row>
    <row r="6" spans="1:3" ht="15">
      <c r="A6" s="559"/>
      <c r="B6" s="560" t="s">
        <v>1281</v>
      </c>
      <c r="C6" s="561" t="s">
        <v>1282</v>
      </c>
    </row>
    <row r="7" spans="1:3" ht="30">
      <c r="A7" s="559" t="s">
        <v>1281</v>
      </c>
      <c r="B7" s="560" t="s">
        <v>1281</v>
      </c>
      <c r="C7" s="562" t="s">
        <v>1283</v>
      </c>
    </row>
    <row r="8" spans="1:3" s="533" customFormat="1" ht="19.5" customHeight="1">
      <c r="A8" s="563">
        <v>1</v>
      </c>
      <c r="B8" s="564" t="s">
        <v>1284</v>
      </c>
      <c r="C8" s="565"/>
    </row>
    <row r="9" spans="1:3" s="533" customFormat="1" ht="19.5" customHeight="1">
      <c r="A9" s="563">
        <v>2</v>
      </c>
      <c r="B9" s="564" t="s">
        <v>1285</v>
      </c>
      <c r="C9" s="565"/>
    </row>
  </sheetData>
  <hyperlinks>
    <hyperlink ref="A1" location="Index!A1" display="&lt;- zurück" xr:uid="{94B20E47-F0EC-4BE8-AFF6-0EE1BAA07F9A}"/>
  </hyperlink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06335-C299-406D-8495-93753EBFC838}">
  <sheetPr>
    <pageSetUpPr fitToPage="1"/>
  </sheetPr>
  <dimension ref="A1:G40"/>
  <sheetViews>
    <sheetView showGridLines="0" workbookViewId="0"/>
  </sheetViews>
  <sheetFormatPr baseColWidth="10" defaultColWidth="8.85546875" defaultRowHeight="12.75"/>
  <cols>
    <col min="1" max="1" width="9.7109375" style="97" customWidth="1"/>
    <col min="2" max="2" width="58.7109375" style="97" customWidth="1"/>
    <col min="3" max="3" width="25.5703125" style="97" customWidth="1"/>
    <col min="4" max="4" width="24.5703125" style="97" customWidth="1"/>
    <col min="5" max="7" width="21.85546875" style="97" customWidth="1"/>
    <col min="8" max="16384" width="8.85546875" style="97"/>
  </cols>
  <sheetData>
    <row r="1" spans="1:7">
      <c r="A1" s="21" t="s">
        <v>124</v>
      </c>
    </row>
    <row r="3" spans="1:7" ht="24" customHeight="1">
      <c r="A3" s="61" t="s">
        <v>1286</v>
      </c>
    </row>
    <row r="4" spans="1:7" ht="16.149999999999999" customHeight="1">
      <c r="A4" s="159"/>
      <c r="G4" s="262"/>
    </row>
    <row r="5" spans="1:7" ht="18" customHeight="1">
      <c r="A5" s="365"/>
      <c r="E5" s="26" t="s">
        <v>126</v>
      </c>
    </row>
    <row r="6" spans="1:7" ht="63.75">
      <c r="A6" s="361"/>
      <c r="B6" s="361"/>
      <c r="C6" s="368" t="s">
        <v>1287</v>
      </c>
      <c r="D6" s="368" t="s">
        <v>1288</v>
      </c>
      <c r="E6" s="368" t="s">
        <v>1289</v>
      </c>
    </row>
    <row r="7" spans="1:7" ht="19.5" customHeight="1">
      <c r="A7" s="378" t="s">
        <v>1290</v>
      </c>
      <c r="B7" s="377"/>
      <c r="C7" s="377"/>
      <c r="D7" s="377"/>
      <c r="E7" s="471"/>
    </row>
    <row r="8" spans="1:7" ht="25.5">
      <c r="A8" s="363" t="s">
        <v>1291</v>
      </c>
      <c r="B8" s="362" t="s">
        <v>1292</v>
      </c>
      <c r="C8" s="369"/>
      <c r="D8" s="369"/>
      <c r="E8" s="364" t="s">
        <v>1293</v>
      </c>
    </row>
    <row r="9" spans="1:7" ht="25.5">
      <c r="A9" s="363" t="s">
        <v>1294</v>
      </c>
      <c r="B9" s="362" t="s">
        <v>1295</v>
      </c>
      <c r="C9" s="369"/>
      <c r="D9" s="369"/>
      <c r="E9" s="364"/>
    </row>
    <row r="10" spans="1:7" ht="19.5" customHeight="1">
      <c r="A10" s="363" t="s">
        <v>1296</v>
      </c>
      <c r="B10" s="362" t="s">
        <v>1297</v>
      </c>
      <c r="C10" s="369"/>
      <c r="D10" s="369"/>
      <c r="E10" s="364" t="s">
        <v>1298</v>
      </c>
    </row>
    <row r="11" spans="1:7" ht="25.5">
      <c r="A11" s="363" t="s">
        <v>1299</v>
      </c>
      <c r="B11" s="362" t="s">
        <v>1300</v>
      </c>
      <c r="C11" s="369"/>
      <c r="D11" s="369"/>
      <c r="E11" s="364" t="s">
        <v>1301</v>
      </c>
    </row>
    <row r="12" spans="1:7" ht="19.5" customHeight="1">
      <c r="A12" s="378" t="s">
        <v>1302</v>
      </c>
      <c r="B12" s="377"/>
      <c r="C12" s="377"/>
      <c r="D12" s="377"/>
      <c r="E12" s="471"/>
    </row>
    <row r="13" spans="1:7" ht="19.5" customHeight="1">
      <c r="A13" s="363" t="s">
        <v>1303</v>
      </c>
      <c r="B13" s="362" t="s">
        <v>1304</v>
      </c>
      <c r="C13" s="394">
        <v>3510337595.9699998</v>
      </c>
      <c r="D13" s="308"/>
      <c r="E13" s="369"/>
    </row>
    <row r="14" spans="1:7" ht="19.5" customHeight="1">
      <c r="A14" s="363" t="s">
        <v>1305</v>
      </c>
      <c r="B14" s="362" t="s">
        <v>1306</v>
      </c>
      <c r="C14" s="394">
        <v>0</v>
      </c>
      <c r="D14" s="308"/>
      <c r="E14" s="369"/>
    </row>
    <row r="15" spans="1:7" ht="19.5" customHeight="1">
      <c r="A15" s="363" t="s">
        <v>1307</v>
      </c>
      <c r="B15" s="362" t="s">
        <v>1308</v>
      </c>
      <c r="C15" s="394">
        <v>36529053.039999999</v>
      </c>
      <c r="D15" s="308"/>
      <c r="E15" s="369"/>
    </row>
    <row r="16" spans="1:7" ht="19.5" customHeight="1">
      <c r="A16" s="363" t="s">
        <v>1309</v>
      </c>
      <c r="B16" s="362" t="s">
        <v>1310</v>
      </c>
      <c r="C16" s="394">
        <v>3546866649.0100002</v>
      </c>
      <c r="D16" s="308"/>
      <c r="E16" s="369"/>
    </row>
    <row r="17" spans="1:5" ht="19.5" customHeight="1">
      <c r="A17" s="363" t="s">
        <v>1311</v>
      </c>
      <c r="B17" s="362" t="s">
        <v>1312</v>
      </c>
      <c r="C17" s="394">
        <v>0</v>
      </c>
      <c r="D17" s="308"/>
      <c r="E17" s="369"/>
    </row>
    <row r="18" spans="1:5" ht="19.5" customHeight="1">
      <c r="A18" s="363" t="s">
        <v>1313</v>
      </c>
      <c r="B18" s="362" t="s">
        <v>1314</v>
      </c>
      <c r="C18" s="394">
        <v>0</v>
      </c>
      <c r="D18" s="369"/>
      <c r="E18" s="369"/>
    </row>
    <row r="19" spans="1:5" ht="19.5" customHeight="1">
      <c r="A19" s="363" t="s">
        <v>240</v>
      </c>
      <c r="B19" s="362" t="s">
        <v>1315</v>
      </c>
      <c r="C19" s="394">
        <v>0</v>
      </c>
      <c r="D19" s="369"/>
      <c r="E19" s="369"/>
    </row>
    <row r="20" spans="1:5" ht="25.5">
      <c r="A20" s="363" t="s">
        <v>1316</v>
      </c>
      <c r="B20" s="362" t="s">
        <v>1317</v>
      </c>
      <c r="C20" s="394">
        <v>3546866649.0100002</v>
      </c>
      <c r="D20" s="308"/>
      <c r="E20" s="369"/>
    </row>
    <row r="21" spans="1:5" ht="19.5" customHeight="1">
      <c r="A21" s="378" t="s">
        <v>1318</v>
      </c>
      <c r="B21" s="377"/>
      <c r="C21" s="472"/>
      <c r="D21" s="377"/>
      <c r="E21" s="471"/>
    </row>
    <row r="22" spans="1:5" ht="19.5" customHeight="1">
      <c r="A22" s="363" t="s">
        <v>1319</v>
      </c>
      <c r="B22" s="362" t="s">
        <v>127</v>
      </c>
      <c r="C22" s="394">
        <v>10014259013.32</v>
      </c>
      <c r="D22" s="308"/>
      <c r="E22" s="369"/>
    </row>
    <row r="23" spans="1:5" ht="19.5" customHeight="1">
      <c r="A23" s="363" t="s">
        <v>1320</v>
      </c>
      <c r="B23" s="362" t="s">
        <v>1321</v>
      </c>
      <c r="C23" s="394">
        <v>19451527307.880001</v>
      </c>
      <c r="D23" s="308"/>
      <c r="E23" s="369"/>
    </row>
    <row r="24" spans="1:5" ht="19.5" customHeight="1">
      <c r="A24" s="378" t="s">
        <v>1322</v>
      </c>
      <c r="B24" s="377"/>
      <c r="C24" s="377"/>
      <c r="D24" s="377"/>
      <c r="E24" s="471"/>
    </row>
    <row r="25" spans="1:5" ht="25.5">
      <c r="A25" s="363" t="s">
        <v>1323</v>
      </c>
      <c r="B25" s="362" t="s">
        <v>1324</v>
      </c>
      <c r="C25" s="370">
        <v>0.35418163699999999</v>
      </c>
      <c r="D25" s="308"/>
      <c r="E25" s="369"/>
    </row>
    <row r="26" spans="1:5" ht="19.5" customHeight="1">
      <c r="A26" s="363" t="s">
        <v>1325</v>
      </c>
      <c r="B26" s="362" t="s">
        <v>1314</v>
      </c>
      <c r="C26" s="370">
        <v>0</v>
      </c>
      <c r="D26" s="369"/>
      <c r="E26" s="369"/>
    </row>
    <row r="27" spans="1:5" ht="25.5">
      <c r="A27" s="363" t="s">
        <v>1326</v>
      </c>
      <c r="B27" s="362" t="s">
        <v>1327</v>
      </c>
      <c r="C27" s="370">
        <v>0.18234386399999999</v>
      </c>
      <c r="D27" s="308"/>
      <c r="E27" s="369"/>
    </row>
    <row r="28" spans="1:5" ht="19.5" customHeight="1">
      <c r="A28" s="363" t="s">
        <v>1328</v>
      </c>
      <c r="B28" s="362" t="s">
        <v>1314</v>
      </c>
      <c r="C28" s="370">
        <v>0</v>
      </c>
      <c r="D28" s="369"/>
      <c r="E28" s="369"/>
    </row>
    <row r="29" spans="1:5" ht="25.5">
      <c r="A29" s="363" t="s">
        <v>1329</v>
      </c>
      <c r="B29" s="362" t="s">
        <v>1330</v>
      </c>
      <c r="C29" s="370">
        <v>0</v>
      </c>
      <c r="D29" s="308"/>
      <c r="E29" s="369"/>
    </row>
    <row r="30" spans="1:5" ht="19.5" customHeight="1">
      <c r="A30" s="363" t="s">
        <v>1331</v>
      </c>
      <c r="B30" s="362" t="s">
        <v>1332</v>
      </c>
      <c r="C30" s="369"/>
      <c r="D30" s="308"/>
      <c r="E30" s="369"/>
    </row>
    <row r="31" spans="1:5">
      <c r="A31" s="378" t="s">
        <v>1333</v>
      </c>
      <c r="B31" s="377"/>
      <c r="C31" s="377"/>
      <c r="D31" s="377"/>
      <c r="E31" s="471"/>
    </row>
    <row r="32" spans="1:5" ht="19.5" customHeight="1">
      <c r="A32" s="363" t="s">
        <v>1334</v>
      </c>
      <c r="B32" s="362" t="s">
        <v>1335</v>
      </c>
      <c r="C32" s="370">
        <v>0.15529999999999999</v>
      </c>
      <c r="D32" s="308"/>
      <c r="E32" s="369"/>
    </row>
    <row r="33" spans="1:5" ht="25.5">
      <c r="A33" s="363" t="s">
        <v>1336</v>
      </c>
      <c r="B33" s="362" t="s">
        <v>1337</v>
      </c>
      <c r="C33" s="370">
        <v>0</v>
      </c>
      <c r="D33" s="369"/>
      <c r="E33" s="369"/>
    </row>
    <row r="34" spans="1:5" ht="19.5" customHeight="1">
      <c r="A34" s="363" t="s">
        <v>1338</v>
      </c>
      <c r="B34" s="362" t="s">
        <v>1339</v>
      </c>
      <c r="C34" s="370">
        <v>5.9200000000000003E-2</v>
      </c>
      <c r="D34" s="308"/>
      <c r="E34" s="369"/>
    </row>
    <row r="35" spans="1:5" ht="25.5">
      <c r="A35" s="363" t="s">
        <v>1340</v>
      </c>
      <c r="B35" s="362" t="s">
        <v>1337</v>
      </c>
      <c r="C35" s="370">
        <v>0</v>
      </c>
      <c r="D35" s="369"/>
      <c r="E35" s="369"/>
    </row>
    <row r="36" spans="1:5">
      <c r="A36" s="378" t="s">
        <v>4</v>
      </c>
      <c r="B36" s="377"/>
      <c r="C36" s="377"/>
      <c r="D36" s="377"/>
      <c r="E36" s="471"/>
    </row>
    <row r="37" spans="1:5" ht="25.5">
      <c r="A37" s="363" t="s">
        <v>1341</v>
      </c>
      <c r="B37" s="362" t="s">
        <v>1342</v>
      </c>
      <c r="C37" s="369"/>
      <c r="D37" s="308"/>
      <c r="E37" s="369"/>
    </row>
    <row r="39" spans="1:5" ht="106.5" customHeight="1">
      <c r="A39" s="744" t="s">
        <v>1343</v>
      </c>
      <c r="B39" s="744"/>
      <c r="C39" s="744"/>
      <c r="D39" s="744"/>
      <c r="E39" s="744"/>
    </row>
    <row r="40" spans="1:5">
      <c r="A40" s="97" t="s">
        <v>1344</v>
      </c>
    </row>
  </sheetData>
  <mergeCells count="1">
    <mergeCell ref="A39:E39"/>
  </mergeCells>
  <hyperlinks>
    <hyperlink ref="A1" location="Index!A1" display="&lt;- zurück" xr:uid="{7BC9B11E-0083-461A-B0B6-03E8E2251661}"/>
  </hyperlinks>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G46"/>
  <sheetViews>
    <sheetView showGridLines="0" workbookViewId="0">
      <selection activeCell="C13" sqref="C13"/>
    </sheetView>
  </sheetViews>
  <sheetFormatPr baseColWidth="10" defaultColWidth="8.85546875" defaultRowHeight="12.75"/>
  <cols>
    <col min="1" max="1" width="10.85546875" style="22" customWidth="1"/>
    <col min="2" max="2" width="65.7109375" style="22" customWidth="1"/>
    <col min="3" max="5" width="21.85546875" style="22" customWidth="1"/>
    <col min="6" max="6" width="8.85546875" style="22"/>
    <col min="7" max="7" width="9.28515625" style="22" bestFit="1" customWidth="1"/>
    <col min="8" max="8" width="8.85546875" style="22"/>
    <col min="9" max="9" width="10.28515625" style="22" bestFit="1" customWidth="1"/>
    <col min="10" max="16384" width="8.85546875" style="22"/>
  </cols>
  <sheetData>
    <row r="1" spans="1:7">
      <c r="A1" s="21" t="s">
        <v>124</v>
      </c>
    </row>
    <row r="3" spans="1:7" ht="24" customHeight="1">
      <c r="A3" s="23" t="s">
        <v>125</v>
      </c>
      <c r="B3" s="24"/>
      <c r="C3" s="25"/>
      <c r="D3" s="25"/>
      <c r="E3" s="25"/>
    </row>
    <row r="4" spans="1:7" ht="18" customHeight="1">
      <c r="A4" s="24"/>
      <c r="B4" s="24"/>
      <c r="C4" s="25"/>
      <c r="D4" s="25"/>
      <c r="E4" s="25"/>
    </row>
    <row r="5" spans="1:7" ht="19.899999999999999" customHeight="1">
      <c r="C5" s="25"/>
      <c r="D5" s="25"/>
      <c r="E5" s="26" t="s">
        <v>126</v>
      </c>
    </row>
    <row r="6" spans="1:7" ht="40.15" customHeight="1">
      <c r="A6" s="272"/>
      <c r="B6" s="273"/>
      <c r="C6" s="620" t="s">
        <v>127</v>
      </c>
      <c r="D6" s="620"/>
      <c r="E6" s="483" t="s">
        <v>128</v>
      </c>
    </row>
    <row r="7" spans="1:7" ht="19.899999999999999" customHeight="1">
      <c r="A7" s="274"/>
      <c r="B7" s="275"/>
      <c r="C7" s="483" t="s">
        <v>129</v>
      </c>
      <c r="D7" s="483" t="s">
        <v>130</v>
      </c>
      <c r="E7" s="483" t="s">
        <v>131</v>
      </c>
    </row>
    <row r="8" spans="1:7" ht="19.899999999999999" customHeight="1">
      <c r="A8" s="276"/>
      <c r="B8" s="277"/>
      <c r="C8" s="487" t="str">
        <f>'Ref Date'!D2</f>
        <v>Jun 25</v>
      </c>
      <c r="D8" s="487">
        <f>EOMONTH(C8,-3)</f>
        <v>45747</v>
      </c>
      <c r="E8" s="27" t="str">
        <f>C8</f>
        <v>Jun 25</v>
      </c>
    </row>
    <row r="9" spans="1:7" ht="19.899999999999999" customHeight="1">
      <c r="A9" s="28" t="s">
        <v>132</v>
      </c>
      <c r="B9" s="43" t="s">
        <v>133</v>
      </c>
      <c r="C9" s="390">
        <v>10465468866.26</v>
      </c>
      <c r="D9" s="390">
        <v>10410926976.459999</v>
      </c>
      <c r="E9" s="391">
        <v>837237509.29999995</v>
      </c>
    </row>
    <row r="10" spans="1:7" ht="19.899999999999999" customHeight="1">
      <c r="A10" s="28" t="s">
        <v>134</v>
      </c>
      <c r="B10" s="54" t="s">
        <v>135</v>
      </c>
      <c r="C10" s="392">
        <v>4087753080.7800002</v>
      </c>
      <c r="D10" s="392">
        <v>4086474009.29</v>
      </c>
      <c r="E10" s="393">
        <v>327020246.45999998</v>
      </c>
      <c r="G10" s="30"/>
    </row>
    <row r="11" spans="1:7" ht="19.899999999999999" customHeight="1">
      <c r="A11" s="28" t="s">
        <v>136</v>
      </c>
      <c r="B11" s="54" t="s">
        <v>137</v>
      </c>
      <c r="C11" s="392">
        <v>2595138628.3499999</v>
      </c>
      <c r="D11" s="392">
        <v>2556236600.2600002</v>
      </c>
      <c r="E11" s="393">
        <v>207611090.27000001</v>
      </c>
    </row>
    <row r="12" spans="1:7" ht="19.899999999999999" customHeight="1">
      <c r="A12" s="28" t="s">
        <v>138</v>
      </c>
      <c r="B12" s="54" t="s">
        <v>139</v>
      </c>
      <c r="C12" s="392">
        <v>2557310127.2199998</v>
      </c>
      <c r="D12" s="392">
        <v>2554890126.3200002</v>
      </c>
      <c r="E12" s="393">
        <v>204584810.18000001</v>
      </c>
    </row>
    <row r="13" spans="1:7" ht="25.5">
      <c r="A13" s="28" t="s">
        <v>140</v>
      </c>
      <c r="B13" s="54" t="s">
        <v>141</v>
      </c>
      <c r="C13" s="392">
        <v>0</v>
      </c>
      <c r="D13" s="392">
        <v>0</v>
      </c>
      <c r="E13" s="393">
        <v>0</v>
      </c>
    </row>
    <row r="14" spans="1:7" ht="19.899999999999999" customHeight="1">
      <c r="A14" s="28" t="s">
        <v>142</v>
      </c>
      <c r="B14" s="54" t="s">
        <v>143</v>
      </c>
      <c r="C14" s="392">
        <v>1078120289.5</v>
      </c>
      <c r="D14" s="392">
        <v>1072965879.37</v>
      </c>
      <c r="E14" s="393">
        <v>86249623.159999996</v>
      </c>
    </row>
    <row r="15" spans="1:7" ht="19.899999999999999" customHeight="1">
      <c r="A15" s="28" t="s">
        <v>144</v>
      </c>
      <c r="B15" s="43" t="s">
        <v>145</v>
      </c>
      <c r="C15" s="390">
        <v>22054811.07</v>
      </c>
      <c r="D15" s="390">
        <v>20838941.989999998</v>
      </c>
      <c r="E15" s="391">
        <v>1764384.89</v>
      </c>
    </row>
    <row r="16" spans="1:7" ht="19.899999999999999" customHeight="1">
      <c r="A16" s="28" t="s">
        <v>146</v>
      </c>
      <c r="B16" s="54" t="s">
        <v>135</v>
      </c>
      <c r="C16" s="392">
        <v>22053908.309999999</v>
      </c>
      <c r="D16" s="392">
        <v>20829378.809999999</v>
      </c>
      <c r="E16" s="393">
        <v>1764312.66</v>
      </c>
    </row>
    <row r="17" spans="1:5" ht="19.899999999999999" customHeight="1">
      <c r="A17" s="28" t="s">
        <v>147</v>
      </c>
      <c r="B17" s="54" t="s">
        <v>148</v>
      </c>
      <c r="C17" s="392">
        <v>0</v>
      </c>
      <c r="D17" s="392">
        <v>0</v>
      </c>
      <c r="E17" s="393">
        <v>0</v>
      </c>
    </row>
    <row r="18" spans="1:5" ht="19.899999999999999" customHeight="1">
      <c r="A18" s="28" t="s">
        <v>149</v>
      </c>
      <c r="B18" s="54" t="s">
        <v>150</v>
      </c>
      <c r="C18" s="392">
        <v>0</v>
      </c>
      <c r="D18" s="392">
        <v>0</v>
      </c>
      <c r="E18" s="393">
        <v>0</v>
      </c>
    </row>
    <row r="19" spans="1:5" ht="19.899999999999999" customHeight="1">
      <c r="A19" s="28" t="s">
        <v>151</v>
      </c>
      <c r="B19" s="54" t="s">
        <v>152</v>
      </c>
      <c r="C19" s="394">
        <v>902.76</v>
      </c>
      <c r="D19" s="394">
        <v>9563.179999999702</v>
      </c>
      <c r="E19" s="393">
        <v>72.22</v>
      </c>
    </row>
    <row r="20" spans="1:5" ht="19.899999999999999" customHeight="1">
      <c r="A20" s="28" t="s">
        <v>153</v>
      </c>
      <c r="B20" s="43" t="s">
        <v>154</v>
      </c>
      <c r="C20" s="390">
        <v>1336687</v>
      </c>
      <c r="D20" s="390">
        <v>1567762.88</v>
      </c>
      <c r="E20" s="391">
        <v>106934.96</v>
      </c>
    </row>
    <row r="21" spans="1:5" ht="19.899999999999999" customHeight="1">
      <c r="A21" s="28" t="s">
        <v>155</v>
      </c>
      <c r="B21" s="488" t="s">
        <v>156</v>
      </c>
      <c r="C21" s="394">
        <v>0</v>
      </c>
      <c r="D21" s="394">
        <v>0</v>
      </c>
      <c r="E21" s="393">
        <v>0</v>
      </c>
    </row>
    <row r="22" spans="1:5" ht="19.899999999999999" customHeight="1">
      <c r="A22" s="28" t="s">
        <v>157</v>
      </c>
      <c r="B22" s="488" t="s">
        <v>158</v>
      </c>
      <c r="C22" s="394">
        <v>1336687</v>
      </c>
      <c r="D22" s="394">
        <v>1567762.88</v>
      </c>
      <c r="E22" s="393">
        <v>106934.96</v>
      </c>
    </row>
    <row r="23" spans="1:5" ht="19.899999999999999" customHeight="1">
      <c r="A23" s="28" t="s">
        <v>159</v>
      </c>
      <c r="B23" s="488" t="s">
        <v>160</v>
      </c>
      <c r="C23" s="394">
        <v>0</v>
      </c>
      <c r="D23" s="394">
        <v>0</v>
      </c>
      <c r="E23" s="393">
        <v>0</v>
      </c>
    </row>
    <row r="24" spans="1:5" ht="19.899999999999999" customHeight="1">
      <c r="A24" s="566" t="s">
        <v>161</v>
      </c>
      <c r="B24" s="567" t="s">
        <v>162</v>
      </c>
      <c r="C24" s="395"/>
      <c r="D24" s="396"/>
      <c r="E24" s="397"/>
    </row>
    <row r="25" spans="1:5" ht="19.899999999999999" customHeight="1">
      <c r="A25" s="566" t="s">
        <v>163</v>
      </c>
      <c r="B25" s="567" t="s">
        <v>162</v>
      </c>
      <c r="C25" s="395"/>
      <c r="D25" s="396"/>
      <c r="E25" s="397"/>
    </row>
    <row r="26" spans="1:5" ht="19.899999999999999" customHeight="1">
      <c r="A26" s="566" t="s">
        <v>164</v>
      </c>
      <c r="B26" s="567" t="s">
        <v>162</v>
      </c>
      <c r="C26" s="395"/>
      <c r="D26" s="396"/>
      <c r="E26" s="397"/>
    </row>
    <row r="27" spans="1:5" ht="19.899999999999999" customHeight="1">
      <c r="A27" s="566" t="s">
        <v>165</v>
      </c>
      <c r="B27" s="567" t="s">
        <v>162</v>
      </c>
      <c r="C27" s="395"/>
      <c r="D27" s="396"/>
      <c r="E27" s="397"/>
    </row>
    <row r="28" spans="1:5" ht="19.899999999999999" customHeight="1">
      <c r="A28" s="28" t="s">
        <v>166</v>
      </c>
      <c r="B28" s="43" t="s">
        <v>167</v>
      </c>
      <c r="C28" s="390">
        <v>0</v>
      </c>
      <c r="D28" s="390">
        <v>0</v>
      </c>
      <c r="E28" s="391">
        <v>0</v>
      </c>
    </row>
    <row r="29" spans="1:5" ht="25.5">
      <c r="A29" s="28" t="s">
        <v>168</v>
      </c>
      <c r="B29" s="43" t="s">
        <v>169</v>
      </c>
      <c r="C29" s="390">
        <v>0</v>
      </c>
      <c r="D29" s="390">
        <v>0</v>
      </c>
      <c r="E29" s="391">
        <v>0</v>
      </c>
    </row>
    <row r="30" spans="1:5" ht="19.899999999999999" customHeight="1">
      <c r="A30" s="28" t="s">
        <v>170</v>
      </c>
      <c r="B30" s="54" t="s">
        <v>171</v>
      </c>
      <c r="C30" s="392"/>
      <c r="D30" s="392"/>
      <c r="E30" s="393"/>
    </row>
    <row r="31" spans="1:5" ht="19.899999999999999" customHeight="1">
      <c r="A31" s="28" t="s">
        <v>172</v>
      </c>
      <c r="B31" s="54" t="s">
        <v>173</v>
      </c>
      <c r="C31" s="392"/>
      <c r="D31" s="392"/>
      <c r="E31" s="393"/>
    </row>
    <row r="32" spans="1:5" ht="19.899999999999999" customHeight="1">
      <c r="A32" s="28" t="s">
        <v>174</v>
      </c>
      <c r="B32" s="54" t="s">
        <v>175</v>
      </c>
      <c r="C32" s="392"/>
      <c r="D32" s="392"/>
      <c r="E32" s="393"/>
    </row>
    <row r="33" spans="1:5" ht="19.899999999999999" customHeight="1">
      <c r="A33" s="28" t="s">
        <v>176</v>
      </c>
      <c r="B33" s="54" t="s">
        <v>177</v>
      </c>
      <c r="C33" s="392"/>
      <c r="D33" s="392"/>
      <c r="E33" s="393"/>
    </row>
    <row r="34" spans="1:5" ht="19.899999999999999" customHeight="1">
      <c r="A34" s="28" t="s">
        <v>178</v>
      </c>
      <c r="B34" s="43" t="s">
        <v>179</v>
      </c>
      <c r="C34" s="390">
        <v>320490645.75999999</v>
      </c>
      <c r="D34" s="390">
        <v>312029010.75</v>
      </c>
      <c r="E34" s="391">
        <v>25639251.66</v>
      </c>
    </row>
    <row r="35" spans="1:5" ht="19.899999999999999" customHeight="1">
      <c r="A35" s="28" t="s">
        <v>180</v>
      </c>
      <c r="B35" s="489" t="s">
        <v>181</v>
      </c>
      <c r="C35" s="392">
        <v>0</v>
      </c>
      <c r="D35" s="392">
        <v>0</v>
      </c>
      <c r="E35" s="393">
        <v>0</v>
      </c>
    </row>
    <row r="36" spans="1:5" ht="19.899999999999999" customHeight="1">
      <c r="A36" s="28" t="s">
        <v>182</v>
      </c>
      <c r="B36" s="489" t="s">
        <v>183</v>
      </c>
      <c r="C36" s="392">
        <v>320490645.75999999</v>
      </c>
      <c r="D36" s="392">
        <v>312029010.75</v>
      </c>
      <c r="E36" s="393">
        <v>25639251.66</v>
      </c>
    </row>
    <row r="37" spans="1:5" ht="19.899999999999999" customHeight="1">
      <c r="A37" s="28" t="s">
        <v>184</v>
      </c>
      <c r="B37" s="489" t="s">
        <v>185</v>
      </c>
      <c r="C37" s="392">
        <v>0</v>
      </c>
      <c r="D37" s="392">
        <v>0</v>
      </c>
      <c r="E37" s="393">
        <v>0</v>
      </c>
    </row>
    <row r="38" spans="1:5" ht="19.899999999999999" customHeight="1">
      <c r="A38" s="28" t="s">
        <v>186</v>
      </c>
      <c r="B38" s="43" t="s">
        <v>187</v>
      </c>
      <c r="C38" s="390">
        <v>0</v>
      </c>
      <c r="D38" s="390">
        <v>0</v>
      </c>
      <c r="E38" s="393">
        <v>0</v>
      </c>
    </row>
    <row r="39" spans="1:5" ht="19.899999999999999" customHeight="1">
      <c r="A39" s="28">
        <v>23</v>
      </c>
      <c r="B39" s="490" t="s">
        <v>188</v>
      </c>
      <c r="C39" s="390">
        <v>0</v>
      </c>
      <c r="D39" s="390">
        <v>0</v>
      </c>
      <c r="E39" s="393">
        <v>0</v>
      </c>
    </row>
    <row r="40" spans="1:5" ht="19.899999999999999" customHeight="1">
      <c r="A40" s="28">
        <v>24</v>
      </c>
      <c r="B40" s="43" t="s">
        <v>189</v>
      </c>
      <c r="C40" s="390">
        <v>1120449174.25</v>
      </c>
      <c r="D40" s="390">
        <v>1120449174.25</v>
      </c>
      <c r="E40" s="391">
        <v>89635933.939999998</v>
      </c>
    </row>
    <row r="41" spans="1:5" ht="19.899999999999999" customHeight="1">
      <c r="A41" s="28" t="s">
        <v>190</v>
      </c>
      <c r="B41" s="491" t="s">
        <v>191</v>
      </c>
      <c r="C41" s="392">
        <v>0</v>
      </c>
      <c r="D41" s="392">
        <v>0</v>
      </c>
      <c r="E41" s="393">
        <v>0</v>
      </c>
    </row>
    <row r="42" spans="1:5" ht="25.5">
      <c r="A42" s="28" t="s">
        <v>192</v>
      </c>
      <c r="B42" s="491" t="s">
        <v>193</v>
      </c>
      <c r="C42" s="392">
        <v>0</v>
      </c>
      <c r="D42" s="392">
        <v>0</v>
      </c>
      <c r="E42" s="393">
        <v>0</v>
      </c>
    </row>
    <row r="43" spans="1:5" ht="19.899999999999999" customHeight="1">
      <c r="A43" s="28" t="s">
        <v>194</v>
      </c>
      <c r="B43" s="491" t="s">
        <v>195</v>
      </c>
      <c r="C43" s="492">
        <v>0.5</v>
      </c>
      <c r="D43" s="492">
        <v>0.5</v>
      </c>
      <c r="E43" s="575"/>
    </row>
    <row r="44" spans="1:5" ht="19.899999999999999" customHeight="1">
      <c r="A44" s="28" t="s">
        <v>196</v>
      </c>
      <c r="B44" s="491" t="s">
        <v>197</v>
      </c>
      <c r="C44" s="392">
        <v>0</v>
      </c>
      <c r="D44" s="392">
        <v>0</v>
      </c>
      <c r="E44" s="576"/>
    </row>
    <row r="45" spans="1:5" ht="19.899999999999999" customHeight="1">
      <c r="A45" s="28" t="s">
        <v>198</v>
      </c>
      <c r="B45" s="491" t="s">
        <v>199</v>
      </c>
      <c r="C45" s="392">
        <v>0</v>
      </c>
      <c r="D45" s="392">
        <v>0</v>
      </c>
      <c r="E45" s="577"/>
    </row>
    <row r="46" spans="1:5" ht="19.899999999999999" customHeight="1">
      <c r="A46" s="483" t="s">
        <v>200</v>
      </c>
      <c r="B46" s="43" t="s">
        <v>201</v>
      </c>
      <c r="C46" s="398">
        <v>11929800184.34</v>
      </c>
      <c r="D46" s="398">
        <v>11865811866.329998</v>
      </c>
      <c r="E46" s="398">
        <v>954384014.75</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G59"/>
  <sheetViews>
    <sheetView showGridLines="0" workbookViewId="0">
      <selection activeCell="C16" sqref="C16"/>
    </sheetView>
  </sheetViews>
  <sheetFormatPr baseColWidth="10" defaultColWidth="8.85546875" defaultRowHeight="18"/>
  <cols>
    <col min="1" max="1" width="10.85546875" style="31" customWidth="1"/>
    <col min="2" max="2" width="72.85546875" style="31" customWidth="1"/>
    <col min="3" max="7" width="21.85546875" style="31" customWidth="1"/>
    <col min="8" max="8" width="37.7109375" style="31" bestFit="1" customWidth="1"/>
    <col min="9" max="16384" width="8.85546875" style="31"/>
  </cols>
  <sheetData>
    <row r="1" spans="1:7">
      <c r="A1" s="21" t="s">
        <v>124</v>
      </c>
    </row>
    <row r="3" spans="1:7" ht="24" customHeight="1">
      <c r="A3" s="23" t="s">
        <v>202</v>
      </c>
      <c r="B3" s="24"/>
    </row>
    <row r="4" spans="1:7" ht="17.45" customHeight="1">
      <c r="A4" s="32"/>
      <c r="B4" s="32"/>
    </row>
    <row r="5" spans="1:7" ht="21.6" customHeight="1">
      <c r="A5" s="32"/>
      <c r="B5" s="32"/>
      <c r="E5" s="26" t="s">
        <v>126</v>
      </c>
    </row>
    <row r="6" spans="1:7" ht="21.6" customHeight="1">
      <c r="A6" s="33"/>
      <c r="B6" s="34"/>
      <c r="C6" s="35" t="s">
        <v>129</v>
      </c>
      <c r="D6" s="35" t="s">
        <v>130</v>
      </c>
      <c r="E6" s="35" t="s">
        <v>131</v>
      </c>
      <c r="F6" s="35" t="s">
        <v>203</v>
      </c>
      <c r="G6" s="36" t="s">
        <v>204</v>
      </c>
    </row>
    <row r="7" spans="1:7" ht="19.149999999999999" customHeight="1">
      <c r="A7" s="267"/>
      <c r="B7" s="268"/>
      <c r="C7" s="27">
        <f>'Ref Date'!C2</f>
        <v>45838</v>
      </c>
      <c r="D7" s="27">
        <f>EOMONTH(C7,-3)</f>
        <v>45747</v>
      </c>
      <c r="E7" s="27">
        <f>EOMONTH(D7,-3)</f>
        <v>45657</v>
      </c>
      <c r="F7" s="27">
        <f>EOMONTH(E7,-3)</f>
        <v>45565</v>
      </c>
      <c r="G7" s="27">
        <f>EOMONTH(F7,-3)</f>
        <v>45473</v>
      </c>
    </row>
    <row r="8" spans="1:7" ht="19.899999999999999" customHeight="1">
      <c r="A8" s="37"/>
      <c r="B8" s="38" t="s">
        <v>205</v>
      </c>
      <c r="C8" s="39"/>
      <c r="D8" s="40"/>
      <c r="E8" s="40"/>
      <c r="F8" s="40"/>
      <c r="G8" s="41"/>
    </row>
    <row r="9" spans="1:7" ht="19.899999999999999" customHeight="1">
      <c r="A9" s="28" t="s">
        <v>132</v>
      </c>
      <c r="B9" s="29" t="s">
        <v>206</v>
      </c>
      <c r="C9" s="399">
        <v>3594761010.6500001</v>
      </c>
      <c r="D9" s="392">
        <v>3334330536</v>
      </c>
      <c r="E9" s="392">
        <v>3343799725</v>
      </c>
      <c r="F9" s="392">
        <v>3065245484.4400001</v>
      </c>
      <c r="G9" s="392">
        <v>3098977748</v>
      </c>
    </row>
    <row r="10" spans="1:7" ht="19.899999999999999" customHeight="1">
      <c r="A10" s="28" t="s">
        <v>134</v>
      </c>
      <c r="B10" s="29" t="s">
        <v>207</v>
      </c>
      <c r="C10" s="399">
        <v>3594761010.6500001</v>
      </c>
      <c r="D10" s="392">
        <v>3334330536</v>
      </c>
      <c r="E10" s="392">
        <v>3343799725</v>
      </c>
      <c r="F10" s="392">
        <v>3065245484.4400001</v>
      </c>
      <c r="G10" s="392">
        <v>3098977748</v>
      </c>
    </row>
    <row r="11" spans="1:7" ht="19.899999999999999" customHeight="1">
      <c r="A11" s="28" t="s">
        <v>136</v>
      </c>
      <c r="B11" s="29" t="s">
        <v>208</v>
      </c>
      <c r="C11" s="399">
        <v>3632411888.6500001</v>
      </c>
      <c r="D11" s="392">
        <v>3371137602</v>
      </c>
      <c r="E11" s="392">
        <v>3357106957</v>
      </c>
      <c r="F11" s="392">
        <v>3083699570.7400002</v>
      </c>
      <c r="G11" s="392">
        <v>3118753823</v>
      </c>
    </row>
    <row r="12" spans="1:7" ht="19.899999999999999" customHeight="1">
      <c r="A12" s="42"/>
      <c r="B12" s="38" t="s">
        <v>209</v>
      </c>
      <c r="C12" s="400"/>
      <c r="D12" s="401"/>
      <c r="E12" s="401"/>
      <c r="F12" s="401"/>
      <c r="G12" s="401"/>
    </row>
    <row r="13" spans="1:7" ht="19.899999999999999" customHeight="1">
      <c r="A13" s="28" t="s">
        <v>138</v>
      </c>
      <c r="B13" s="29" t="s">
        <v>210</v>
      </c>
      <c r="C13" s="402">
        <v>11929800184.34</v>
      </c>
      <c r="D13" s="392">
        <v>11865811866</v>
      </c>
      <c r="E13" s="392">
        <v>12148619488</v>
      </c>
      <c r="F13" s="392">
        <v>11830188031.639999</v>
      </c>
      <c r="G13" s="392">
        <v>11563733188</v>
      </c>
    </row>
    <row r="14" spans="1:7" ht="19.899999999999999" customHeight="1">
      <c r="A14" s="28" t="s">
        <v>211</v>
      </c>
      <c r="B14" s="493" t="s">
        <v>212</v>
      </c>
      <c r="C14" s="402">
        <v>11929800184.34</v>
      </c>
      <c r="D14" s="402">
        <v>11865811866</v>
      </c>
      <c r="E14" s="402" t="s">
        <v>213</v>
      </c>
      <c r="F14" s="402" t="s">
        <v>213</v>
      </c>
      <c r="G14" s="402" t="s">
        <v>213</v>
      </c>
    </row>
    <row r="15" spans="1:7" ht="19.899999999999999" customHeight="1">
      <c r="A15" s="42"/>
      <c r="B15" s="494" t="s">
        <v>214</v>
      </c>
      <c r="C15" s="39"/>
      <c r="D15" s="40"/>
      <c r="E15" s="40"/>
      <c r="F15" s="40"/>
      <c r="G15" s="40"/>
    </row>
    <row r="16" spans="1:7" ht="19.899999999999999" customHeight="1">
      <c r="A16" s="28" t="s">
        <v>142</v>
      </c>
      <c r="B16" s="495" t="s">
        <v>215</v>
      </c>
      <c r="C16" s="44">
        <v>0.30130000000000001</v>
      </c>
      <c r="D16" s="45">
        <v>0.28100000000000003</v>
      </c>
      <c r="E16" s="45">
        <v>0.2752</v>
      </c>
      <c r="F16" s="45">
        <v>0.25910369947099898</v>
      </c>
      <c r="G16" s="45">
        <v>0.26800000000000002</v>
      </c>
    </row>
    <row r="17" spans="1:7" ht="19.899999999999999" customHeight="1">
      <c r="A17" s="566" t="s">
        <v>216</v>
      </c>
      <c r="B17" s="568" t="s">
        <v>162</v>
      </c>
      <c r="C17" s="395"/>
      <c r="D17" s="395"/>
      <c r="E17" s="395"/>
      <c r="F17" s="395"/>
      <c r="G17" s="395"/>
    </row>
    <row r="18" spans="1:7" ht="19.899999999999999" customHeight="1">
      <c r="A18" s="28" t="s">
        <v>217</v>
      </c>
      <c r="B18" s="495" t="s">
        <v>218</v>
      </c>
      <c r="C18" s="44">
        <v>0.30130000000000001</v>
      </c>
      <c r="D18" s="45">
        <v>0.28100000000000003</v>
      </c>
      <c r="E18" s="45" t="s">
        <v>213</v>
      </c>
      <c r="F18" s="45" t="s">
        <v>213</v>
      </c>
      <c r="G18" s="45" t="s">
        <v>213</v>
      </c>
    </row>
    <row r="19" spans="1:7" ht="19.899999999999999" customHeight="1">
      <c r="A19" s="28" t="s">
        <v>144</v>
      </c>
      <c r="B19" s="495" t="s">
        <v>219</v>
      </c>
      <c r="C19" s="44">
        <v>0.30130000000000001</v>
      </c>
      <c r="D19" s="45">
        <v>0.28100000000000003</v>
      </c>
      <c r="E19" s="45">
        <v>0.2752</v>
      </c>
      <c r="F19" s="45">
        <v>0.25910369947099898</v>
      </c>
      <c r="G19" s="45">
        <v>0.26800000000000002</v>
      </c>
    </row>
    <row r="20" spans="1:7" ht="19.899999999999999" customHeight="1">
      <c r="A20" s="566" t="s">
        <v>220</v>
      </c>
      <c r="B20" s="568" t="s">
        <v>162</v>
      </c>
      <c r="C20" s="395"/>
      <c r="D20" s="395"/>
      <c r="E20" s="395"/>
      <c r="F20" s="395"/>
      <c r="G20" s="395"/>
    </row>
    <row r="21" spans="1:7" ht="19.899999999999999" customHeight="1">
      <c r="A21" s="28" t="s">
        <v>221</v>
      </c>
      <c r="B21" s="495" t="s">
        <v>222</v>
      </c>
      <c r="C21" s="44">
        <v>0.30130000000000001</v>
      </c>
      <c r="D21" s="45">
        <v>0.28100000000000003</v>
      </c>
      <c r="E21" s="45" t="s">
        <v>213</v>
      </c>
      <c r="F21" s="45" t="s">
        <v>213</v>
      </c>
      <c r="G21" s="45" t="s">
        <v>213</v>
      </c>
    </row>
    <row r="22" spans="1:7" ht="19.899999999999999" customHeight="1">
      <c r="A22" s="28" t="s">
        <v>146</v>
      </c>
      <c r="B22" s="495" t="s">
        <v>223</v>
      </c>
      <c r="C22" s="44">
        <v>0.30449999999999999</v>
      </c>
      <c r="D22" s="45">
        <v>0.28410000000000002</v>
      </c>
      <c r="E22" s="45">
        <v>0.27629999999999999</v>
      </c>
      <c r="F22" s="45">
        <v>0.26066361434729801</v>
      </c>
      <c r="G22" s="45">
        <v>0.2697</v>
      </c>
    </row>
    <row r="23" spans="1:7" ht="19.899999999999999" customHeight="1">
      <c r="A23" s="566" t="s">
        <v>224</v>
      </c>
      <c r="B23" s="568" t="s">
        <v>162</v>
      </c>
      <c r="C23" s="395"/>
      <c r="D23" s="395"/>
      <c r="E23" s="395"/>
      <c r="F23" s="395"/>
      <c r="G23" s="395"/>
    </row>
    <row r="24" spans="1:7" ht="19.899999999999999" customHeight="1">
      <c r="A24" s="28" t="s">
        <v>225</v>
      </c>
      <c r="B24" s="493" t="s">
        <v>226</v>
      </c>
      <c r="C24" s="44">
        <v>0.30449999999999999</v>
      </c>
      <c r="D24" s="45">
        <v>0.28410000000000002</v>
      </c>
      <c r="E24" s="45" t="s">
        <v>213</v>
      </c>
      <c r="F24" s="45" t="s">
        <v>213</v>
      </c>
      <c r="G24" s="45" t="s">
        <v>213</v>
      </c>
    </row>
    <row r="25" spans="1:7" ht="19.899999999999999" customHeight="1">
      <c r="A25" s="42"/>
      <c r="B25" s="46" t="s">
        <v>227</v>
      </c>
      <c r="C25" s="578"/>
      <c r="D25" s="579"/>
      <c r="E25" s="579"/>
      <c r="F25" s="579"/>
      <c r="G25" s="579"/>
    </row>
    <row r="26" spans="1:7" ht="25.5">
      <c r="A26" s="47" t="s">
        <v>228</v>
      </c>
      <c r="B26" s="48" t="s">
        <v>229</v>
      </c>
      <c r="C26" s="49">
        <v>0</v>
      </c>
      <c r="D26" s="50">
        <v>0</v>
      </c>
      <c r="E26" s="50">
        <v>0</v>
      </c>
      <c r="F26" s="50">
        <v>0</v>
      </c>
      <c r="G26" s="50">
        <v>0</v>
      </c>
    </row>
    <row r="27" spans="1:7" ht="19.899999999999999" customHeight="1">
      <c r="A27" s="47" t="s">
        <v>230</v>
      </c>
      <c r="B27" s="51" t="s">
        <v>231</v>
      </c>
      <c r="C27" s="49">
        <v>0</v>
      </c>
      <c r="D27" s="50">
        <v>0</v>
      </c>
      <c r="E27" s="50">
        <v>0</v>
      </c>
      <c r="F27" s="50">
        <v>0</v>
      </c>
      <c r="G27" s="50">
        <v>0</v>
      </c>
    </row>
    <row r="28" spans="1:7" ht="19.899999999999999" customHeight="1">
      <c r="A28" s="47" t="s">
        <v>232</v>
      </c>
      <c r="B28" s="51" t="s">
        <v>233</v>
      </c>
      <c r="C28" s="49">
        <v>0</v>
      </c>
      <c r="D28" s="50">
        <v>0</v>
      </c>
      <c r="E28" s="50">
        <v>0</v>
      </c>
      <c r="F28" s="50">
        <v>0</v>
      </c>
      <c r="G28" s="50">
        <v>0</v>
      </c>
    </row>
    <row r="29" spans="1:7" ht="19.899999999999999" customHeight="1">
      <c r="A29" s="47" t="s">
        <v>234</v>
      </c>
      <c r="B29" s="48" t="s">
        <v>235</v>
      </c>
      <c r="C29" s="49">
        <v>0.08</v>
      </c>
      <c r="D29" s="50">
        <v>0.08</v>
      </c>
      <c r="E29" s="50">
        <v>0.08</v>
      </c>
      <c r="F29" s="50">
        <v>0.08</v>
      </c>
      <c r="G29" s="50">
        <v>0.08</v>
      </c>
    </row>
    <row r="30" spans="1:7" ht="19.899999999999999" customHeight="1">
      <c r="A30" s="42"/>
      <c r="B30" s="46" t="s">
        <v>236</v>
      </c>
      <c r="C30" s="578"/>
      <c r="D30" s="579"/>
      <c r="E30" s="579"/>
      <c r="F30" s="579"/>
      <c r="G30" s="579"/>
    </row>
    <row r="31" spans="1:7" ht="19.899999999999999" customHeight="1">
      <c r="A31" s="28" t="s">
        <v>147</v>
      </c>
      <c r="B31" s="29" t="s">
        <v>237</v>
      </c>
      <c r="C31" s="44">
        <v>2.5000000000000001E-2</v>
      </c>
      <c r="D31" s="45">
        <v>2.5000000000000001E-2</v>
      </c>
      <c r="E31" s="45">
        <v>2.5000000000000001E-2</v>
      </c>
      <c r="F31" s="45">
        <v>2.4999999999915E-2</v>
      </c>
      <c r="G31" s="45">
        <v>2.5000000000000001E-2</v>
      </c>
    </row>
    <row r="32" spans="1:7" ht="25.5">
      <c r="A32" s="28" t="s">
        <v>149</v>
      </c>
      <c r="B32" s="29" t="s">
        <v>238</v>
      </c>
      <c r="C32" s="44">
        <v>0</v>
      </c>
      <c r="D32" s="45">
        <v>0</v>
      </c>
      <c r="E32" s="45">
        <v>0</v>
      </c>
      <c r="F32" s="45">
        <v>0</v>
      </c>
      <c r="G32" s="45">
        <v>0</v>
      </c>
    </row>
    <row r="33" spans="1:7" ht="19.899999999999999" customHeight="1">
      <c r="A33" s="28" t="s">
        <v>151</v>
      </c>
      <c r="B33" s="29" t="s">
        <v>239</v>
      </c>
      <c r="C33" s="44">
        <v>3.3999999999999998E-3</v>
      </c>
      <c r="D33" s="45">
        <v>3.5000000000000001E-3</v>
      </c>
      <c r="E33" s="45">
        <v>3.0000000000000001E-3</v>
      </c>
      <c r="F33" s="45">
        <v>2.808302082025E-3</v>
      </c>
      <c r="G33" s="45">
        <v>2.7000000000000001E-3</v>
      </c>
    </row>
    <row r="34" spans="1:7" ht="19.899999999999999" customHeight="1">
      <c r="A34" s="28" t="s">
        <v>240</v>
      </c>
      <c r="B34" s="29" t="s">
        <v>241</v>
      </c>
      <c r="C34" s="44">
        <v>0</v>
      </c>
      <c r="D34" s="45">
        <v>0</v>
      </c>
      <c r="E34" s="45">
        <v>0</v>
      </c>
      <c r="F34" s="45">
        <v>0</v>
      </c>
      <c r="G34" s="45">
        <v>0</v>
      </c>
    </row>
    <row r="35" spans="1:7" ht="19.899999999999999" customHeight="1">
      <c r="A35" s="28" t="s">
        <v>153</v>
      </c>
      <c r="B35" s="29" t="s">
        <v>242</v>
      </c>
      <c r="C35" s="44">
        <v>0</v>
      </c>
      <c r="D35" s="45">
        <v>0</v>
      </c>
      <c r="E35" s="45">
        <v>0</v>
      </c>
      <c r="F35" s="45">
        <v>0</v>
      </c>
      <c r="G35" s="45">
        <v>0</v>
      </c>
    </row>
    <row r="36" spans="1:7" ht="19.899999999999999" customHeight="1">
      <c r="A36" s="28" t="s">
        <v>155</v>
      </c>
      <c r="B36" s="29" t="s">
        <v>243</v>
      </c>
      <c r="C36" s="44">
        <v>0</v>
      </c>
      <c r="D36" s="45">
        <v>0</v>
      </c>
      <c r="E36" s="45">
        <v>0</v>
      </c>
      <c r="F36" s="45">
        <v>0</v>
      </c>
      <c r="G36" s="45">
        <v>0</v>
      </c>
    </row>
    <row r="37" spans="1:7" ht="19.899999999999999" customHeight="1">
      <c r="A37" s="28" t="s">
        <v>161</v>
      </c>
      <c r="B37" s="29" t="s">
        <v>244</v>
      </c>
      <c r="C37" s="44">
        <v>2.8400000000000002E-2</v>
      </c>
      <c r="D37" s="45">
        <v>2.8500000000000001E-2</v>
      </c>
      <c r="E37" s="45">
        <v>2.8000000000000001E-2</v>
      </c>
      <c r="F37" s="45">
        <v>2.780830208194E-2</v>
      </c>
      <c r="G37" s="45">
        <v>2.7699999999999999E-2</v>
      </c>
    </row>
    <row r="38" spans="1:7" ht="19.899999999999999" customHeight="1">
      <c r="A38" s="28" t="s">
        <v>245</v>
      </c>
      <c r="B38" s="29" t="s">
        <v>246</v>
      </c>
      <c r="C38" s="44">
        <v>0.1084</v>
      </c>
      <c r="D38" s="45">
        <v>0.1085</v>
      </c>
      <c r="E38" s="45">
        <v>0.108</v>
      </c>
      <c r="F38" s="45">
        <v>0.107808</v>
      </c>
      <c r="G38" s="45">
        <v>0.1077</v>
      </c>
    </row>
    <row r="39" spans="1:7" ht="19.5" customHeight="1">
      <c r="A39" s="28" t="s">
        <v>163</v>
      </c>
      <c r="B39" s="29" t="s">
        <v>247</v>
      </c>
      <c r="C39" s="52">
        <v>0.22450000000000001</v>
      </c>
      <c r="D39" s="53">
        <v>0.2041</v>
      </c>
      <c r="E39" s="53">
        <v>0.1963</v>
      </c>
      <c r="F39" s="53">
        <v>0.18066361434778599</v>
      </c>
      <c r="G39" s="53">
        <v>0.18970000000000001</v>
      </c>
    </row>
    <row r="40" spans="1:7" ht="19.899999999999999" customHeight="1">
      <c r="A40" s="42"/>
      <c r="B40" s="38" t="s">
        <v>248</v>
      </c>
      <c r="C40" s="39"/>
      <c r="D40" s="40"/>
      <c r="E40" s="40"/>
      <c r="F40" s="40"/>
      <c r="G40" s="40"/>
    </row>
    <row r="41" spans="1:7" ht="19.899999999999999" customHeight="1">
      <c r="A41" s="28" t="s">
        <v>164</v>
      </c>
      <c r="B41" s="29" t="s">
        <v>249</v>
      </c>
      <c r="C41" s="399">
        <v>22530061159.099998</v>
      </c>
      <c r="D41" s="399">
        <v>21923679598</v>
      </c>
      <c r="E41" s="399">
        <v>21998508361</v>
      </c>
      <c r="F41" s="399">
        <v>21333076371.550003</v>
      </c>
      <c r="G41" s="399">
        <v>21407110926</v>
      </c>
    </row>
    <row r="42" spans="1:7" ht="19.899999999999999" customHeight="1">
      <c r="A42" s="28" t="s">
        <v>165</v>
      </c>
      <c r="B42" s="29" t="s">
        <v>250</v>
      </c>
      <c r="C42" s="45">
        <v>0.15959999999999999</v>
      </c>
      <c r="D42" s="45">
        <v>0.15210000000000001</v>
      </c>
      <c r="E42" s="45">
        <v>0.152</v>
      </c>
      <c r="F42" s="45">
        <v>0.14368511278238</v>
      </c>
      <c r="G42" s="45">
        <v>0.14480000000000001</v>
      </c>
    </row>
    <row r="43" spans="1:7" ht="19.899999999999999" customHeight="1">
      <c r="A43" s="42"/>
      <c r="B43" s="46" t="s">
        <v>251</v>
      </c>
      <c r="C43" s="578"/>
      <c r="D43" s="579"/>
      <c r="E43" s="579"/>
      <c r="F43" s="579"/>
      <c r="G43" s="579"/>
    </row>
    <row r="44" spans="1:7" ht="25.5">
      <c r="A44" s="28" t="s">
        <v>252</v>
      </c>
      <c r="B44" s="29" t="s">
        <v>253</v>
      </c>
      <c r="C44" s="44">
        <v>0</v>
      </c>
      <c r="D44" s="45">
        <v>0</v>
      </c>
      <c r="E44" s="45">
        <v>0</v>
      </c>
      <c r="F44" s="45">
        <v>0</v>
      </c>
      <c r="G44" s="45">
        <v>0</v>
      </c>
    </row>
    <row r="45" spans="1:7" ht="19.899999999999999" customHeight="1">
      <c r="A45" s="28" t="s">
        <v>254</v>
      </c>
      <c r="B45" s="54" t="s">
        <v>231</v>
      </c>
      <c r="C45" s="44">
        <v>0</v>
      </c>
      <c r="D45" s="45">
        <v>0</v>
      </c>
      <c r="E45" s="45">
        <v>0</v>
      </c>
      <c r="F45" s="45">
        <v>0</v>
      </c>
      <c r="G45" s="45">
        <v>0</v>
      </c>
    </row>
    <row r="46" spans="1:7" ht="19.899999999999999" customHeight="1">
      <c r="A46" s="28" t="s">
        <v>255</v>
      </c>
      <c r="B46" s="29" t="s">
        <v>256</v>
      </c>
      <c r="C46" s="44">
        <v>0.03</v>
      </c>
      <c r="D46" s="45">
        <v>0.03</v>
      </c>
      <c r="E46" s="45">
        <v>0.03</v>
      </c>
      <c r="F46" s="45">
        <v>0.03</v>
      </c>
      <c r="G46" s="45">
        <v>0.03</v>
      </c>
    </row>
    <row r="47" spans="1:7" ht="19.899999999999999" customHeight="1">
      <c r="A47" s="55"/>
      <c r="B47" s="46" t="s">
        <v>257</v>
      </c>
      <c r="C47" s="56"/>
      <c r="D47" s="57"/>
      <c r="E47" s="57"/>
      <c r="F47" s="57"/>
      <c r="G47" s="57"/>
    </row>
    <row r="48" spans="1:7" ht="19.899999999999999" customHeight="1">
      <c r="A48" s="28" t="s">
        <v>258</v>
      </c>
      <c r="B48" s="29" t="s">
        <v>259</v>
      </c>
      <c r="C48" s="44">
        <v>0</v>
      </c>
      <c r="D48" s="45">
        <v>0</v>
      </c>
      <c r="E48" s="45">
        <v>0</v>
      </c>
      <c r="F48" s="45">
        <v>0</v>
      </c>
      <c r="G48" s="45">
        <v>0</v>
      </c>
    </row>
    <row r="49" spans="1:7" ht="19.899999999999999" customHeight="1">
      <c r="A49" s="28" t="s">
        <v>260</v>
      </c>
      <c r="B49" s="58" t="s">
        <v>261</v>
      </c>
      <c r="C49" s="44">
        <v>0.03</v>
      </c>
      <c r="D49" s="45">
        <v>0.03</v>
      </c>
      <c r="E49" s="45">
        <v>0.03</v>
      </c>
      <c r="F49" s="45">
        <v>0.03</v>
      </c>
      <c r="G49" s="45">
        <v>0.03</v>
      </c>
    </row>
    <row r="50" spans="1:7" ht="19.899999999999999" customHeight="1">
      <c r="A50" s="42"/>
      <c r="B50" s="38" t="s">
        <v>262</v>
      </c>
      <c r="C50" s="39"/>
      <c r="D50" s="40"/>
      <c r="E50" s="40"/>
      <c r="F50" s="40"/>
      <c r="G50" s="40"/>
    </row>
    <row r="51" spans="1:7">
      <c r="A51" s="28" t="s">
        <v>166</v>
      </c>
      <c r="B51" s="29" t="s">
        <v>263</v>
      </c>
      <c r="C51" s="393">
        <v>4202794146.1799998</v>
      </c>
      <c r="D51" s="392">
        <v>3980789912</v>
      </c>
      <c r="E51" s="392">
        <v>3743133306</v>
      </c>
      <c r="F51" s="392">
        <v>3608414960.2267509</v>
      </c>
      <c r="G51" s="392">
        <v>3436062805</v>
      </c>
    </row>
    <row r="52" spans="1:7" ht="19.899999999999999" customHeight="1">
      <c r="A52" s="28" t="s">
        <v>264</v>
      </c>
      <c r="B52" s="29" t="s">
        <v>265</v>
      </c>
      <c r="C52" s="393">
        <v>2276124694.6700001</v>
      </c>
      <c r="D52" s="392">
        <v>2247454887</v>
      </c>
      <c r="E52" s="392">
        <v>2231604278</v>
      </c>
      <c r="F52" s="392">
        <v>2231620651.6086669</v>
      </c>
      <c r="G52" s="392">
        <v>2251225999</v>
      </c>
    </row>
    <row r="53" spans="1:7" ht="19.899999999999999" customHeight="1">
      <c r="A53" s="28" t="s">
        <v>266</v>
      </c>
      <c r="B53" s="29" t="s">
        <v>267</v>
      </c>
      <c r="C53" s="393">
        <v>444985898.81999999</v>
      </c>
      <c r="D53" s="392">
        <v>459822105</v>
      </c>
      <c r="E53" s="392">
        <v>489754116</v>
      </c>
      <c r="F53" s="392">
        <v>442634478.5983333</v>
      </c>
      <c r="G53" s="392">
        <v>445701011</v>
      </c>
    </row>
    <row r="54" spans="1:7" ht="19.899999999999999" customHeight="1">
      <c r="A54" s="28" t="s">
        <v>168</v>
      </c>
      <c r="B54" s="29" t="s">
        <v>268</v>
      </c>
      <c r="C54" s="393">
        <v>1837747455.9400001</v>
      </c>
      <c r="D54" s="392">
        <v>1794241442</v>
      </c>
      <c r="E54" s="392">
        <v>1748458822</v>
      </c>
      <c r="F54" s="392">
        <v>1788986173.0103333</v>
      </c>
      <c r="G54" s="392">
        <v>1805524987</v>
      </c>
    </row>
    <row r="55" spans="1:7" ht="19.899999999999999" customHeight="1">
      <c r="A55" s="28" t="s">
        <v>170</v>
      </c>
      <c r="B55" s="29" t="s">
        <v>269</v>
      </c>
      <c r="C55" s="52">
        <v>2.4308999999999998</v>
      </c>
      <c r="D55" s="59">
        <v>2.3668999999999998</v>
      </c>
      <c r="E55" s="59">
        <v>2.2923</v>
      </c>
      <c r="F55" s="59">
        <v>2.028602346647038</v>
      </c>
      <c r="G55" s="59">
        <v>1.9198</v>
      </c>
    </row>
    <row r="56" spans="1:7" ht="19.899999999999999" customHeight="1">
      <c r="A56" s="42"/>
      <c r="B56" s="38" t="s">
        <v>270</v>
      </c>
      <c r="C56" s="39"/>
      <c r="D56" s="40"/>
      <c r="E56" s="40"/>
      <c r="F56" s="40"/>
      <c r="G56" s="40"/>
    </row>
    <row r="57" spans="1:7" ht="19.899999999999999" customHeight="1">
      <c r="A57" s="28" t="s">
        <v>172</v>
      </c>
      <c r="B57" s="29" t="s">
        <v>271</v>
      </c>
      <c r="C57" s="399">
        <v>17681942406.290001</v>
      </c>
      <c r="D57" s="399">
        <v>17142052461</v>
      </c>
      <c r="E57" s="399">
        <v>17149126285</v>
      </c>
      <c r="F57" s="399">
        <v>16542004691.439999</v>
      </c>
      <c r="G57" s="399">
        <v>16525463922</v>
      </c>
    </row>
    <row r="58" spans="1:7" ht="19.899999999999999" customHeight="1">
      <c r="A58" s="28" t="s">
        <v>174</v>
      </c>
      <c r="B58" s="29" t="s">
        <v>272</v>
      </c>
      <c r="C58" s="399">
        <v>11760983979.59</v>
      </c>
      <c r="D58" s="399">
        <v>11797206626</v>
      </c>
      <c r="E58" s="399">
        <v>11521182739</v>
      </c>
      <c r="F58" s="399">
        <v>11416470683.789999</v>
      </c>
      <c r="G58" s="399">
        <v>11513408723</v>
      </c>
    </row>
    <row r="59" spans="1:7" ht="19.899999999999999" customHeight="1">
      <c r="A59" s="28" t="s">
        <v>178</v>
      </c>
      <c r="B59" s="29" t="s">
        <v>273</v>
      </c>
      <c r="C59" s="45">
        <v>1.5034000000000001</v>
      </c>
      <c r="D59" s="45">
        <v>1.4531000000000001</v>
      </c>
      <c r="E59" s="45">
        <v>1.4884999999999999</v>
      </c>
      <c r="F59" s="45">
        <v>1.448959590894201</v>
      </c>
      <c r="G59" s="45">
        <v>1.4353</v>
      </c>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FFDE-D86B-440F-A287-318ACA16BB67}">
  <dimension ref="A1:I16"/>
  <sheetViews>
    <sheetView showGridLines="0" zoomScaleNormal="100" zoomScalePageLayoutView="90" workbookViewId="0">
      <selection activeCell="D9" sqref="D9"/>
    </sheetView>
  </sheetViews>
  <sheetFormatPr baseColWidth="10" defaultColWidth="9.140625" defaultRowHeight="15"/>
  <cols>
    <col min="1" max="1" width="7.7109375" style="496" customWidth="1"/>
    <col min="2" max="2" width="50.7109375" style="496" customWidth="1"/>
    <col min="3" max="7" width="25.7109375" style="496" customWidth="1"/>
    <col min="8" max="16384" width="9.140625" style="496"/>
  </cols>
  <sheetData>
    <row r="1" spans="1:9" ht="12.75" customHeight="1">
      <c r="A1" s="21" t="s">
        <v>124</v>
      </c>
    </row>
    <row r="2" spans="1:9" ht="12.75" customHeight="1"/>
    <row r="3" spans="1:9" ht="24" customHeight="1">
      <c r="A3" s="23" t="s">
        <v>274</v>
      </c>
      <c r="I3" s="497"/>
    </row>
    <row r="4" spans="1:9" ht="17.25" customHeight="1">
      <c r="I4" s="498"/>
    </row>
    <row r="5" spans="1:9" ht="21" customHeight="1">
      <c r="G5" s="26" t="s">
        <v>275</v>
      </c>
    </row>
    <row r="6" spans="1:9">
      <c r="A6" s="499"/>
      <c r="B6" s="499" t="s">
        <v>276</v>
      </c>
      <c r="C6" s="500" t="s">
        <v>129</v>
      </c>
      <c r="D6" s="500" t="s">
        <v>130</v>
      </c>
      <c r="E6" s="500" t="s">
        <v>131</v>
      </c>
      <c r="F6" s="500" t="s">
        <v>203</v>
      </c>
      <c r="G6" s="500" t="s">
        <v>277</v>
      </c>
    </row>
    <row r="7" spans="1:9">
      <c r="A7" s="499"/>
      <c r="B7" s="499"/>
      <c r="C7" s="621" t="s">
        <v>278</v>
      </c>
      <c r="D7" s="622"/>
      <c r="E7" s="622"/>
      <c r="F7" s="622"/>
      <c r="G7" s="623"/>
    </row>
    <row r="8" spans="1:9" ht="51">
      <c r="A8" s="499"/>
      <c r="B8" s="499"/>
      <c r="C8" s="500" t="s">
        <v>279</v>
      </c>
      <c r="D8" s="500" t="s">
        <v>280</v>
      </c>
      <c r="E8" s="500" t="s">
        <v>281</v>
      </c>
      <c r="F8" s="500" t="s">
        <v>282</v>
      </c>
      <c r="G8" s="500" t="s">
        <v>283</v>
      </c>
    </row>
    <row r="9" spans="1:9" ht="19.5" customHeight="1">
      <c r="A9" s="500">
        <v>1</v>
      </c>
      <c r="B9" s="501" t="s">
        <v>133</v>
      </c>
      <c r="C9" s="399">
        <v>6377715785.4799995</v>
      </c>
      <c r="D9" s="399">
        <v>4087753080.7800002</v>
      </c>
      <c r="E9" s="399">
        <v>10465468866.26</v>
      </c>
      <c r="F9" s="399">
        <v>12279957804.469999</v>
      </c>
      <c r="G9" s="399">
        <v>12086765286.120001</v>
      </c>
    </row>
    <row r="10" spans="1:9" ht="19.5" customHeight="1">
      <c r="A10" s="500">
        <v>2</v>
      </c>
      <c r="B10" s="501" t="s">
        <v>284</v>
      </c>
      <c r="C10" s="399">
        <v>22053908.309999999</v>
      </c>
      <c r="D10" s="399">
        <v>902.76</v>
      </c>
      <c r="E10" s="399">
        <v>22054811.07</v>
      </c>
      <c r="F10" s="399">
        <v>22064478.449999999</v>
      </c>
      <c r="G10" s="399">
        <v>22064478.449999999</v>
      </c>
    </row>
    <row r="11" spans="1:9" ht="19.5" customHeight="1">
      <c r="A11" s="500">
        <v>3</v>
      </c>
      <c r="B11" s="501" t="s">
        <v>285</v>
      </c>
      <c r="C11" s="395"/>
      <c r="D11" s="399">
        <v>1336687</v>
      </c>
      <c r="E11" s="399">
        <v>1336687</v>
      </c>
      <c r="F11" s="399">
        <v>1336687</v>
      </c>
      <c r="G11" s="399">
        <v>1336687</v>
      </c>
    </row>
    <row r="12" spans="1:9" ht="19.5" customHeight="1">
      <c r="A12" s="500">
        <v>4</v>
      </c>
      <c r="B12" s="501" t="s">
        <v>286</v>
      </c>
      <c r="C12" s="399">
        <v>0</v>
      </c>
      <c r="D12" s="399">
        <v>0</v>
      </c>
      <c r="E12" s="399">
        <v>0</v>
      </c>
      <c r="F12" s="399">
        <v>0</v>
      </c>
      <c r="G12" s="399">
        <v>0</v>
      </c>
    </row>
    <row r="13" spans="1:9" ht="19.5" customHeight="1">
      <c r="A13" s="500">
        <v>5</v>
      </c>
      <c r="B13" s="501" t="s">
        <v>287</v>
      </c>
      <c r="C13" s="399">
        <v>0</v>
      </c>
      <c r="D13" s="399">
        <v>320490645.75999999</v>
      </c>
      <c r="E13" s="399">
        <v>320490645.75999999</v>
      </c>
      <c r="F13" s="399">
        <v>320490645.75999999</v>
      </c>
      <c r="G13" s="399">
        <v>320490645.75999999</v>
      </c>
    </row>
    <row r="14" spans="1:9" ht="19.5" customHeight="1">
      <c r="A14" s="500">
        <v>6</v>
      </c>
      <c r="B14" s="501" t="s">
        <v>288</v>
      </c>
      <c r="C14" s="395"/>
      <c r="D14" s="399">
        <v>1120449174.25</v>
      </c>
      <c r="E14" s="399">
        <v>1120449174.25</v>
      </c>
      <c r="F14" s="399">
        <v>1120449174.25</v>
      </c>
      <c r="G14" s="399">
        <v>1120449174.25</v>
      </c>
    </row>
    <row r="15" spans="1:9" ht="19.5" customHeight="1">
      <c r="A15" s="500">
        <v>7</v>
      </c>
      <c r="B15" s="501" t="s">
        <v>289</v>
      </c>
      <c r="C15" s="395"/>
      <c r="D15" s="399">
        <v>0</v>
      </c>
      <c r="E15" s="399">
        <v>0</v>
      </c>
      <c r="F15" s="399">
        <v>0</v>
      </c>
      <c r="G15" s="399">
        <v>0</v>
      </c>
    </row>
    <row r="16" spans="1:9" ht="19.5" customHeight="1">
      <c r="A16" s="500">
        <v>8</v>
      </c>
      <c r="B16" s="501" t="s">
        <v>290</v>
      </c>
      <c r="C16" s="399">
        <f>SUM(C9:C15)</f>
        <v>6399769693.79</v>
      </c>
      <c r="D16" s="399">
        <f t="shared" ref="D16:G16" si="0">SUM(D9:D15)</f>
        <v>5530030490.5500002</v>
      </c>
      <c r="E16" s="399">
        <f t="shared" si="0"/>
        <v>11929800184.34</v>
      </c>
      <c r="F16" s="399">
        <f t="shared" si="0"/>
        <v>13744298789.93</v>
      </c>
      <c r="G16" s="399">
        <f t="shared" si="0"/>
        <v>13551106271.580002</v>
      </c>
    </row>
  </sheetData>
  <mergeCells count="1">
    <mergeCell ref="C7:G7"/>
  </mergeCells>
  <conditionalFormatting sqref="C8">
    <cfRule type="cellIs" dxfId="3" priority="1" stopIfTrue="1" operator="lessThan">
      <formula>0</formula>
    </cfRule>
  </conditionalFormatting>
  <hyperlinks>
    <hyperlink ref="A1" location="Index!A1" display="&lt;- zurück" xr:uid="{A36A0EA2-7665-48A9-8947-9B9A5A0D040A}"/>
  </hyperlinks>
  <pageMargins left="0.7" right="0.7" top="0.75" bottom="0.75" header="0.3" footer="0.3"/>
  <pageSetup paperSize="9" orientation="landscape" verticalDpi="90" r:id="rId1"/>
  <headerFooter>
    <oddHeader>&amp;CEN
Annex 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29D8-DD18-4372-866D-802F15947E0C}">
  <dimension ref="A1:J36"/>
  <sheetViews>
    <sheetView showGridLines="0" topLeftCell="A16" zoomScaleNormal="100" workbookViewId="0">
      <selection activeCell="C43" sqref="C43"/>
    </sheetView>
  </sheetViews>
  <sheetFormatPr baseColWidth="10" defaultColWidth="9.28515625" defaultRowHeight="15"/>
  <cols>
    <col min="1" max="1" width="7.7109375" style="502" customWidth="1"/>
    <col min="2" max="2" width="50.7109375" style="502" customWidth="1"/>
    <col min="3" max="7" width="25.7109375" style="502" customWidth="1"/>
    <col min="8" max="16384" width="9.28515625" style="502"/>
  </cols>
  <sheetData>
    <row r="1" spans="1:7" ht="12.75" customHeight="1">
      <c r="A1" s="21" t="s">
        <v>124</v>
      </c>
    </row>
    <row r="2" spans="1:7" ht="12.75" customHeight="1">
      <c r="B2" s="503"/>
      <c r="C2" s="504"/>
    </row>
    <row r="3" spans="1:7" ht="24" customHeight="1">
      <c r="A3" s="23" t="s">
        <v>291</v>
      </c>
      <c r="B3" s="505"/>
      <c r="C3" s="505"/>
      <c r="D3" s="506"/>
      <c r="E3" s="506"/>
      <c r="F3" s="506"/>
      <c r="G3" s="506"/>
    </row>
    <row r="4" spans="1:7" ht="17.25" customHeight="1">
      <c r="A4" s="506"/>
      <c r="B4" s="506"/>
      <c r="C4" s="506"/>
      <c r="D4" s="506"/>
      <c r="E4" s="506"/>
      <c r="F4" s="506"/>
      <c r="G4" s="506"/>
    </row>
    <row r="5" spans="1:7" ht="21" customHeight="1">
      <c r="A5" s="506"/>
      <c r="B5" s="506"/>
      <c r="C5" s="506"/>
      <c r="D5" s="506"/>
      <c r="E5" s="506"/>
      <c r="F5" s="506"/>
      <c r="G5" s="26" t="s">
        <v>275</v>
      </c>
    </row>
    <row r="6" spans="1:7">
      <c r="A6" s="507"/>
      <c r="B6" s="507" t="s">
        <v>276</v>
      </c>
      <c r="C6" s="508" t="s">
        <v>129</v>
      </c>
      <c r="D6" s="508" t="s">
        <v>130</v>
      </c>
      <c r="E6" s="508" t="s">
        <v>131</v>
      </c>
      <c r="F6" s="508" t="s">
        <v>203</v>
      </c>
      <c r="G6" s="200" t="s">
        <v>277</v>
      </c>
    </row>
    <row r="7" spans="1:7">
      <c r="A7" s="624"/>
      <c r="B7" s="624" t="s">
        <v>276</v>
      </c>
      <c r="C7" s="625" t="s">
        <v>292</v>
      </c>
      <c r="D7" s="625"/>
      <c r="E7" s="625"/>
      <c r="F7" s="625"/>
      <c r="G7" s="625"/>
    </row>
    <row r="8" spans="1:7" ht="51">
      <c r="A8" s="624"/>
      <c r="B8" s="624"/>
      <c r="C8" s="200" t="s">
        <v>293</v>
      </c>
      <c r="D8" s="200" t="s">
        <v>294</v>
      </c>
      <c r="E8" s="200" t="s">
        <v>295</v>
      </c>
      <c r="F8" s="200" t="s">
        <v>282</v>
      </c>
      <c r="G8" s="200" t="s">
        <v>283</v>
      </c>
    </row>
    <row r="9" spans="1:7" ht="19.5" customHeight="1">
      <c r="A9" s="509">
        <v>1</v>
      </c>
      <c r="B9" s="201" t="s">
        <v>296</v>
      </c>
      <c r="C9" s="393">
        <v>838262.45</v>
      </c>
      <c r="D9" s="393">
        <v>838262.45</v>
      </c>
      <c r="E9" s="393">
        <v>170176081.35999998</v>
      </c>
      <c r="F9" s="399">
        <v>170176081.36000001</v>
      </c>
      <c r="G9" s="399">
        <v>170176081.36000001</v>
      </c>
    </row>
    <row r="10" spans="1:7" ht="19.5" customHeight="1">
      <c r="A10" s="509" t="s">
        <v>297</v>
      </c>
      <c r="B10" s="201" t="s">
        <v>298</v>
      </c>
      <c r="C10" s="393">
        <v>0</v>
      </c>
      <c r="D10" s="393">
        <v>0</v>
      </c>
      <c r="E10" s="393">
        <v>20619151.520000003</v>
      </c>
      <c r="F10" s="399">
        <v>20619151.52</v>
      </c>
      <c r="G10" s="399">
        <v>20619151.52</v>
      </c>
    </row>
    <row r="11" spans="1:7" ht="19.5" customHeight="1">
      <c r="A11" s="509" t="s">
        <v>299</v>
      </c>
      <c r="B11" s="201" t="s">
        <v>300</v>
      </c>
      <c r="C11" s="393">
        <v>0</v>
      </c>
      <c r="D11" s="393">
        <v>0</v>
      </c>
      <c r="E11" s="393">
        <v>7932848.6200000001</v>
      </c>
      <c r="F11" s="399">
        <v>7932848.6200000001</v>
      </c>
      <c r="G11" s="399">
        <v>7932848.6200000001</v>
      </c>
    </row>
    <row r="12" spans="1:7" ht="19.5" customHeight="1">
      <c r="A12" s="509" t="s">
        <v>301</v>
      </c>
      <c r="B12" s="201" t="s">
        <v>302</v>
      </c>
      <c r="C12" s="393">
        <v>0</v>
      </c>
      <c r="D12" s="393">
        <v>0</v>
      </c>
      <c r="E12" s="393">
        <v>0</v>
      </c>
      <c r="F12" s="399">
        <v>0</v>
      </c>
      <c r="G12" s="399">
        <v>0</v>
      </c>
    </row>
    <row r="13" spans="1:7" ht="19.5" customHeight="1">
      <c r="A13" s="509" t="s">
        <v>303</v>
      </c>
      <c r="B13" s="201" t="s">
        <v>304</v>
      </c>
      <c r="C13" s="393">
        <v>0</v>
      </c>
      <c r="D13" s="393">
        <v>0</v>
      </c>
      <c r="E13" s="393">
        <v>0</v>
      </c>
      <c r="F13" s="399">
        <v>0</v>
      </c>
      <c r="G13" s="399">
        <v>0</v>
      </c>
    </row>
    <row r="14" spans="1:7" ht="19.5" customHeight="1">
      <c r="A14" s="509">
        <v>2</v>
      </c>
      <c r="B14" s="201" t="s">
        <v>305</v>
      </c>
      <c r="C14" s="393">
        <v>16411688.987022737</v>
      </c>
      <c r="D14" s="393">
        <v>12745025.68</v>
      </c>
      <c r="E14" s="393">
        <v>73386012.227022737</v>
      </c>
      <c r="F14" s="399">
        <v>69719348.920000002</v>
      </c>
      <c r="G14" s="399">
        <v>69719348.920000002</v>
      </c>
    </row>
    <row r="15" spans="1:7" ht="19.5" customHeight="1">
      <c r="A15" s="509">
        <v>3</v>
      </c>
      <c r="B15" s="201" t="s">
        <v>306</v>
      </c>
      <c r="C15" s="393">
        <v>0</v>
      </c>
      <c r="D15" s="393">
        <v>0</v>
      </c>
      <c r="E15" s="393">
        <v>1285411327.6700001</v>
      </c>
      <c r="F15" s="399">
        <v>1285411327.6700001</v>
      </c>
      <c r="G15" s="399">
        <v>1285411327.6700001</v>
      </c>
    </row>
    <row r="16" spans="1:7" ht="19.5" customHeight="1">
      <c r="A16" s="569">
        <v>4</v>
      </c>
      <c r="B16" s="570" t="s">
        <v>162</v>
      </c>
      <c r="C16" s="571"/>
      <c r="D16" s="571"/>
      <c r="E16" s="571"/>
      <c r="F16" s="571"/>
      <c r="G16" s="571"/>
    </row>
    <row r="17" spans="1:10" ht="19.5" customHeight="1">
      <c r="A17" s="509">
        <v>5</v>
      </c>
      <c r="B17" s="201" t="s">
        <v>307</v>
      </c>
      <c r="C17" s="393">
        <v>1165403766.0411227</v>
      </c>
      <c r="D17" s="393">
        <v>1439451026.55</v>
      </c>
      <c r="E17" s="393">
        <v>2110280709.1711226</v>
      </c>
      <c r="F17" s="399">
        <v>2577520488.0300002</v>
      </c>
      <c r="G17" s="399">
        <v>2384327969.6799998</v>
      </c>
    </row>
    <row r="18" spans="1:10" ht="19.5" customHeight="1">
      <c r="A18" s="509" t="s">
        <v>308</v>
      </c>
      <c r="B18" s="359" t="s">
        <v>309</v>
      </c>
      <c r="C18" s="393">
        <v>1165403766.0411227</v>
      </c>
      <c r="D18" s="393">
        <v>5552580228.5799999</v>
      </c>
      <c r="E18" s="393">
        <v>1165403766.0411227</v>
      </c>
      <c r="F18" s="399">
        <v>5745772746.9300003</v>
      </c>
      <c r="G18" s="399">
        <v>5552580228.5799999</v>
      </c>
    </row>
    <row r="19" spans="1:10" ht="19.5" customHeight="1">
      <c r="A19" s="509" t="s">
        <v>310</v>
      </c>
      <c r="B19" s="359" t="s">
        <v>311</v>
      </c>
      <c r="C19" s="393">
        <v>0</v>
      </c>
      <c r="D19" s="393">
        <v>0</v>
      </c>
      <c r="E19" s="393">
        <v>0</v>
      </c>
      <c r="F19" s="399">
        <v>0</v>
      </c>
      <c r="G19" s="399">
        <v>0</v>
      </c>
    </row>
    <row r="20" spans="1:10" ht="19.5" customHeight="1">
      <c r="A20" s="509" t="s">
        <v>312</v>
      </c>
      <c r="B20" s="359" t="s">
        <v>313</v>
      </c>
      <c r="C20" s="393">
        <v>898992942.77649021</v>
      </c>
      <c r="D20" s="393">
        <v>1118877208.1500001</v>
      </c>
      <c r="E20" s="393">
        <v>1692017486.0809684</v>
      </c>
      <c r="F20" s="399">
        <v>1312069726.5</v>
      </c>
      <c r="G20" s="399">
        <v>1118877208.1500001</v>
      </c>
    </row>
    <row r="21" spans="1:10" ht="19.5" customHeight="1">
      <c r="A21" s="509" t="s">
        <v>314</v>
      </c>
      <c r="B21" s="359" t="s">
        <v>315</v>
      </c>
      <c r="C21" s="393">
        <v>266410823.2646324</v>
      </c>
      <c r="D21" s="393">
        <v>320573818.39999998</v>
      </c>
      <c r="E21" s="393">
        <v>416661632.54463243</v>
      </c>
      <c r="F21" s="399">
        <v>470824627.68000001</v>
      </c>
      <c r="G21" s="399">
        <v>470824627.68000001</v>
      </c>
    </row>
    <row r="22" spans="1:10" ht="19.5" customHeight="1">
      <c r="A22" s="509" t="s">
        <v>316</v>
      </c>
      <c r="B22" s="359" t="s">
        <v>317</v>
      </c>
      <c r="C22" s="393">
        <v>1.2588763900000001E-2</v>
      </c>
      <c r="D22" s="393">
        <v>0.01</v>
      </c>
      <c r="E22" s="393">
        <v>1601590.5581107638</v>
      </c>
      <c r="F22" s="399">
        <v>0.02</v>
      </c>
      <c r="G22" s="399">
        <v>0.01</v>
      </c>
    </row>
    <row r="23" spans="1:10" ht="19.5" customHeight="1">
      <c r="A23" s="509">
        <v>6</v>
      </c>
      <c r="B23" s="201" t="s">
        <v>318</v>
      </c>
      <c r="C23" s="393">
        <v>423816255.16851151</v>
      </c>
      <c r="D23" s="393">
        <v>662306913.26999998</v>
      </c>
      <c r="E23" s="393">
        <v>933628853.83851147</v>
      </c>
      <c r="F23" s="399">
        <v>1172119511.9400001</v>
      </c>
      <c r="G23" s="399">
        <v>1172119511.9400001</v>
      </c>
      <c r="J23" s="496"/>
    </row>
    <row r="24" spans="1:10" ht="19.5" customHeight="1">
      <c r="A24" s="509" t="s">
        <v>319</v>
      </c>
      <c r="B24" s="359" t="s">
        <v>320</v>
      </c>
      <c r="C24" s="393">
        <v>0</v>
      </c>
      <c r="D24" s="393">
        <v>0</v>
      </c>
      <c r="E24" s="393">
        <v>0</v>
      </c>
      <c r="F24" s="399">
        <v>0</v>
      </c>
      <c r="G24" s="399">
        <v>0</v>
      </c>
      <c r="J24" s="496"/>
    </row>
    <row r="25" spans="1:10" ht="19.5" customHeight="1">
      <c r="A25" s="509" t="s">
        <v>321</v>
      </c>
      <c r="B25" s="359" t="s">
        <v>322</v>
      </c>
      <c r="C25" s="393">
        <v>0</v>
      </c>
      <c r="D25" s="393">
        <v>0</v>
      </c>
      <c r="E25" s="393">
        <v>0</v>
      </c>
      <c r="F25" s="399">
        <v>0</v>
      </c>
      <c r="G25" s="399">
        <v>0</v>
      </c>
      <c r="J25" s="510"/>
    </row>
    <row r="26" spans="1:10" ht="19.5" customHeight="1">
      <c r="A26" s="509" t="s">
        <v>323</v>
      </c>
      <c r="B26" s="359" t="s">
        <v>324</v>
      </c>
      <c r="C26" s="393">
        <v>423816255.16851151</v>
      </c>
      <c r="D26" s="393">
        <v>662306913.26999998</v>
      </c>
      <c r="E26" s="393">
        <v>933628853.83851147</v>
      </c>
      <c r="F26" s="399">
        <v>1172119511.9400001</v>
      </c>
      <c r="G26" s="399">
        <v>662306913.26999998</v>
      </c>
    </row>
    <row r="27" spans="1:10" ht="19.5" customHeight="1">
      <c r="A27" s="509" t="s">
        <v>325</v>
      </c>
      <c r="B27" s="359" t="s">
        <v>326</v>
      </c>
      <c r="C27" s="393">
        <v>0</v>
      </c>
      <c r="D27" s="393">
        <v>0</v>
      </c>
      <c r="E27" s="393">
        <v>0</v>
      </c>
      <c r="F27" s="399">
        <v>0</v>
      </c>
      <c r="G27" s="399">
        <v>0</v>
      </c>
    </row>
    <row r="28" spans="1:10" ht="19.5" customHeight="1">
      <c r="A28" s="569">
        <v>7</v>
      </c>
      <c r="B28" s="570" t="s">
        <v>162</v>
      </c>
      <c r="C28" s="571"/>
      <c r="D28" s="571"/>
      <c r="E28" s="572"/>
      <c r="F28" s="572"/>
      <c r="G28" s="572"/>
    </row>
    <row r="29" spans="1:10" ht="25.5" customHeight="1">
      <c r="A29" s="509" t="s">
        <v>327</v>
      </c>
      <c r="B29" s="201" t="s">
        <v>328</v>
      </c>
      <c r="C29" s="393">
        <v>4600582379.3246374</v>
      </c>
      <c r="D29" s="393">
        <v>5400930253.9099998</v>
      </c>
      <c r="E29" s="393">
        <v>5365940295.5646372</v>
      </c>
      <c r="F29" s="399">
        <v>5400930253.9099998</v>
      </c>
      <c r="G29" s="399">
        <v>5400930253.9099998</v>
      </c>
    </row>
    <row r="30" spans="1:10" ht="19.5" customHeight="1">
      <c r="A30" s="509" t="s">
        <v>329</v>
      </c>
      <c r="B30" s="201" t="s">
        <v>330</v>
      </c>
      <c r="C30" s="393">
        <v>433062.55603132927</v>
      </c>
      <c r="D30" s="393">
        <v>806410.58</v>
      </c>
      <c r="E30" s="393">
        <v>2674138.246031329</v>
      </c>
      <c r="F30" s="399">
        <v>3047486.27</v>
      </c>
      <c r="G30" s="399">
        <v>3047486.27</v>
      </c>
    </row>
    <row r="31" spans="1:10" ht="19.5" customHeight="1">
      <c r="A31" s="509" t="s">
        <v>331</v>
      </c>
      <c r="B31" s="201" t="s">
        <v>332</v>
      </c>
      <c r="C31" s="393">
        <v>16064854.370957065</v>
      </c>
      <c r="D31" s="393">
        <v>322509534.88999999</v>
      </c>
      <c r="E31" s="393">
        <v>34564832.270957068</v>
      </c>
      <c r="F31" s="399">
        <v>341009512.79000002</v>
      </c>
      <c r="G31" s="399">
        <v>341009512.79000002</v>
      </c>
    </row>
    <row r="32" spans="1:10" ht="25.5" customHeight="1">
      <c r="A32" s="509" t="s">
        <v>228</v>
      </c>
      <c r="B32" s="201" t="s">
        <v>333</v>
      </c>
      <c r="C32" s="393">
        <v>623667.36294693907</v>
      </c>
      <c r="D32" s="393">
        <v>1094244.68</v>
      </c>
      <c r="E32" s="393">
        <v>81708722.702946946</v>
      </c>
      <c r="F32" s="399">
        <v>82179300.019999996</v>
      </c>
      <c r="G32" s="399">
        <v>82179300.019999996</v>
      </c>
    </row>
    <row r="33" spans="1:7" ht="19.5" customHeight="1">
      <c r="A33" s="509" t="s">
        <v>230</v>
      </c>
      <c r="B33" s="201" t="s">
        <v>334</v>
      </c>
      <c r="C33" s="393">
        <v>6828171.3611866897</v>
      </c>
      <c r="D33" s="393">
        <v>11616877.09</v>
      </c>
      <c r="E33" s="393">
        <v>6828171.3611866897</v>
      </c>
      <c r="F33" s="399">
        <v>11616877.09</v>
      </c>
      <c r="G33" s="399">
        <v>11616877.09</v>
      </c>
    </row>
    <row r="34" spans="1:7" ht="25.5" customHeight="1">
      <c r="A34" s="509" t="s">
        <v>232</v>
      </c>
      <c r="B34" s="201" t="s">
        <v>335</v>
      </c>
      <c r="C34" s="393">
        <v>0</v>
      </c>
      <c r="D34" s="393">
        <v>0</v>
      </c>
      <c r="E34" s="393">
        <v>0</v>
      </c>
      <c r="F34" s="399">
        <v>0</v>
      </c>
      <c r="G34" s="399">
        <v>0</v>
      </c>
    </row>
    <row r="35" spans="1:7" ht="19.5" customHeight="1">
      <c r="A35" s="509">
        <v>8</v>
      </c>
      <c r="B35" s="201" t="s">
        <v>336</v>
      </c>
      <c r="C35" s="393">
        <v>146713677.85758257</v>
      </c>
      <c r="D35" s="393">
        <v>146713656.22999999</v>
      </c>
      <c r="E35" s="393">
        <v>372317721.70758474</v>
      </c>
      <c r="F35" s="399">
        <v>372317700.06999999</v>
      </c>
      <c r="G35" s="399">
        <v>372317700.06999999</v>
      </c>
    </row>
    <row r="36" spans="1:7" ht="19.5" customHeight="1">
      <c r="A36" s="511">
        <v>9</v>
      </c>
      <c r="B36" s="512" t="s">
        <v>290</v>
      </c>
      <c r="C36" s="513">
        <v>6377715785.4799995</v>
      </c>
      <c r="D36" s="513">
        <v>7999012205.3299999</v>
      </c>
      <c r="E36" s="513">
        <v>10465468866.260002</v>
      </c>
      <c r="F36" s="513">
        <v>11514599888.210003</v>
      </c>
      <c r="G36" s="513">
        <v>11321407369.860001</v>
      </c>
    </row>
  </sheetData>
  <mergeCells count="3">
    <mergeCell ref="A7:A8"/>
    <mergeCell ref="B7:B8"/>
    <mergeCell ref="C7:G7"/>
  </mergeCells>
  <conditionalFormatting sqref="C7:C8">
    <cfRule type="cellIs" dxfId="2" priority="1" stopIfTrue="1" operator="lessThan">
      <formula>0</formula>
    </cfRule>
  </conditionalFormatting>
  <hyperlinks>
    <hyperlink ref="A1" location="Index!A1" display="&lt;- zurück" xr:uid="{26F3614C-7A9A-4896-888E-385E57BAEF7B}"/>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8951-9A5B-4DC1-BE9D-06FDFB2E7446}">
  <sheetPr>
    <pageSetUpPr fitToPage="1"/>
  </sheetPr>
  <dimension ref="A1:H123"/>
  <sheetViews>
    <sheetView showGridLines="0" workbookViewId="0">
      <selection activeCell="B1" sqref="B1"/>
    </sheetView>
  </sheetViews>
  <sheetFormatPr baseColWidth="10" defaultColWidth="8.85546875" defaultRowHeight="12.75"/>
  <cols>
    <col min="1" max="1" width="10.85546875" style="60" customWidth="1"/>
    <col min="2" max="2" width="95.42578125" style="60" customWidth="1"/>
    <col min="3" max="3" width="21.85546875" style="60" customWidth="1"/>
    <col min="4" max="4" width="43.7109375" style="60" customWidth="1"/>
    <col min="5" max="5" width="8.85546875" style="60"/>
    <col min="6" max="6" width="10.85546875" style="60" customWidth="1"/>
    <col min="7" max="7" width="2.28515625" style="60" customWidth="1"/>
    <col min="8" max="8" width="21.85546875" style="60" customWidth="1"/>
    <col min="9" max="9" width="43.7109375" style="60" customWidth="1"/>
    <col min="10" max="16384" width="8.85546875" style="60"/>
  </cols>
  <sheetData>
    <row r="1" spans="1:4">
      <c r="A1" s="21" t="s">
        <v>124</v>
      </c>
    </row>
    <row r="3" spans="1:4" ht="24" customHeight="1">
      <c r="A3" s="61" t="s">
        <v>337</v>
      </c>
      <c r="B3" s="31"/>
    </row>
    <row r="4" spans="1:4" ht="18">
      <c r="A4" s="31"/>
      <c r="B4" s="31"/>
    </row>
    <row r="5" spans="1:4">
      <c r="D5" s="26" t="s">
        <v>126</v>
      </c>
    </row>
    <row r="6" spans="1:4">
      <c r="B6" s="269"/>
      <c r="C6" s="35" t="s">
        <v>338</v>
      </c>
      <c r="D6" s="35" t="s">
        <v>339</v>
      </c>
    </row>
    <row r="7" spans="1:4" ht="38.25">
      <c r="A7" s="270"/>
      <c r="B7" s="271"/>
      <c r="C7" s="62" t="s">
        <v>340</v>
      </c>
      <c r="D7" s="63" t="s">
        <v>341</v>
      </c>
    </row>
    <row r="8" spans="1:4" ht="14.45" customHeight="1">
      <c r="A8" s="403" t="s">
        <v>342</v>
      </c>
      <c r="B8" s="403"/>
      <c r="C8" s="403"/>
      <c r="D8" s="404"/>
    </row>
    <row r="9" spans="1:4">
      <c r="A9" s="64" t="s">
        <v>132</v>
      </c>
      <c r="B9" s="65" t="s">
        <v>343</v>
      </c>
      <c r="C9" s="410">
        <v>150325353.94999999</v>
      </c>
      <c r="D9" s="85" t="s">
        <v>129</v>
      </c>
    </row>
    <row r="10" spans="1:4">
      <c r="A10" s="64"/>
      <c r="B10" s="88" t="s">
        <v>344</v>
      </c>
      <c r="C10" s="410">
        <f>+C9</f>
        <v>150325353.94999999</v>
      </c>
      <c r="D10" s="85" t="s">
        <v>129</v>
      </c>
    </row>
    <row r="11" spans="1:4">
      <c r="A11" s="64" t="s">
        <v>134</v>
      </c>
      <c r="B11" s="65" t="s">
        <v>345</v>
      </c>
      <c r="C11" s="410">
        <v>3010410362.1300001</v>
      </c>
      <c r="D11" s="85" t="s">
        <v>346</v>
      </c>
    </row>
    <row r="12" spans="1:4">
      <c r="A12" s="64" t="s">
        <v>136</v>
      </c>
      <c r="B12" s="65" t="s">
        <v>347</v>
      </c>
      <c r="C12" s="410">
        <v>297307207.43000001</v>
      </c>
      <c r="D12" s="85" t="s">
        <v>131</v>
      </c>
    </row>
    <row r="13" spans="1:4">
      <c r="A13" s="64" t="s">
        <v>348</v>
      </c>
      <c r="B13" s="65" t="s">
        <v>349</v>
      </c>
      <c r="C13" s="410">
        <v>0</v>
      </c>
      <c r="D13" s="85"/>
    </row>
    <row r="14" spans="1:4" ht="25.5">
      <c r="A14" s="64" t="s">
        <v>138</v>
      </c>
      <c r="B14" s="65" t="s">
        <v>350</v>
      </c>
      <c r="C14" s="410">
        <v>0</v>
      </c>
      <c r="D14" s="85"/>
    </row>
    <row r="15" spans="1:4">
      <c r="A15" s="64" t="s">
        <v>142</v>
      </c>
      <c r="B15" s="65" t="s">
        <v>351</v>
      </c>
      <c r="C15" s="410">
        <v>0</v>
      </c>
      <c r="D15" s="85" t="s">
        <v>203</v>
      </c>
    </row>
    <row r="16" spans="1:4">
      <c r="A16" s="64" t="s">
        <v>352</v>
      </c>
      <c r="B16" s="65" t="s">
        <v>353</v>
      </c>
      <c r="C16" s="410">
        <v>208707900.71000001</v>
      </c>
      <c r="D16" s="85" t="s">
        <v>130</v>
      </c>
    </row>
    <row r="17" spans="1:8" s="67" customFormat="1">
      <c r="A17" s="62" t="s">
        <v>144</v>
      </c>
      <c r="B17" s="66" t="s">
        <v>354</v>
      </c>
      <c r="C17" s="411">
        <v>3666750824.2199998</v>
      </c>
      <c r="D17" s="86" t="s">
        <v>355</v>
      </c>
      <c r="H17" s="60"/>
    </row>
    <row r="18" spans="1:8" ht="14.45" customHeight="1">
      <c r="A18" s="403" t="s">
        <v>356</v>
      </c>
      <c r="B18" s="403"/>
      <c r="C18" s="412"/>
      <c r="D18" s="404"/>
    </row>
    <row r="19" spans="1:8">
      <c r="A19" s="64" t="s">
        <v>146</v>
      </c>
      <c r="B19" s="65" t="s">
        <v>357</v>
      </c>
      <c r="C19" s="410">
        <v>-3805039.41</v>
      </c>
      <c r="D19" s="85" t="s">
        <v>355</v>
      </c>
    </row>
    <row r="20" spans="1:8">
      <c r="A20" s="64" t="s">
        <v>147</v>
      </c>
      <c r="B20" s="65" t="s">
        <v>358</v>
      </c>
      <c r="C20" s="410">
        <v>-11626568.74</v>
      </c>
      <c r="D20" s="85" t="s">
        <v>204</v>
      </c>
    </row>
    <row r="21" spans="1:8">
      <c r="A21" s="64">
        <v>9</v>
      </c>
      <c r="B21" s="65" t="s">
        <v>359</v>
      </c>
      <c r="C21" s="410"/>
      <c r="D21" s="85" t="s">
        <v>355</v>
      </c>
    </row>
    <row r="22" spans="1:8" ht="38.25">
      <c r="A22" s="64" t="s">
        <v>153</v>
      </c>
      <c r="B22" s="65" t="s">
        <v>360</v>
      </c>
      <c r="C22" s="410">
        <v>0</v>
      </c>
      <c r="D22" s="85" t="s">
        <v>361</v>
      </c>
    </row>
    <row r="23" spans="1:8" ht="25.5">
      <c r="A23" s="64" t="s">
        <v>161</v>
      </c>
      <c r="B23" s="65" t="s">
        <v>362</v>
      </c>
      <c r="C23" s="410">
        <v>-0.01</v>
      </c>
      <c r="D23" s="85" t="s">
        <v>363</v>
      </c>
    </row>
    <row r="24" spans="1:8">
      <c r="A24" s="64" t="s">
        <v>163</v>
      </c>
      <c r="B24" s="65" t="s">
        <v>364</v>
      </c>
      <c r="C24" s="410">
        <v>0</v>
      </c>
      <c r="D24" s="85" t="s">
        <v>355</v>
      </c>
    </row>
    <row r="25" spans="1:8">
      <c r="A25" s="64" t="s">
        <v>164</v>
      </c>
      <c r="B25" s="65" t="s">
        <v>365</v>
      </c>
      <c r="C25" s="410">
        <v>0</v>
      </c>
      <c r="D25" s="85" t="s">
        <v>355</v>
      </c>
    </row>
    <row r="26" spans="1:8" ht="25.5">
      <c r="A26" s="64" t="s">
        <v>165</v>
      </c>
      <c r="B26" s="65" t="s">
        <v>366</v>
      </c>
      <c r="C26" s="410">
        <v>0</v>
      </c>
      <c r="D26" s="85" t="s">
        <v>367</v>
      </c>
    </row>
    <row r="27" spans="1:8">
      <c r="A27" s="64" t="s">
        <v>166</v>
      </c>
      <c r="B27" s="65" t="s">
        <v>368</v>
      </c>
      <c r="C27" s="410">
        <v>0</v>
      </c>
      <c r="D27" s="85" t="s">
        <v>355</v>
      </c>
    </row>
    <row r="28" spans="1:8" ht="25.5">
      <c r="A28" s="64" t="s">
        <v>168</v>
      </c>
      <c r="B28" s="65" t="s">
        <v>369</v>
      </c>
      <c r="C28" s="410">
        <v>-96600.57</v>
      </c>
      <c r="D28" s="85" t="s">
        <v>355</v>
      </c>
    </row>
    <row r="29" spans="1:8" ht="38.25">
      <c r="A29" s="64" t="s">
        <v>170</v>
      </c>
      <c r="B29" s="65" t="s">
        <v>370</v>
      </c>
      <c r="C29" s="413">
        <v>0</v>
      </c>
      <c r="D29" s="85" t="s">
        <v>355</v>
      </c>
    </row>
    <row r="30" spans="1:8" ht="38.25">
      <c r="A30" s="64" t="s">
        <v>172</v>
      </c>
      <c r="B30" s="65" t="s">
        <v>371</v>
      </c>
      <c r="C30" s="413">
        <v>0</v>
      </c>
      <c r="D30" s="85" t="s">
        <v>355</v>
      </c>
    </row>
    <row r="31" spans="1:8" ht="38.25">
      <c r="A31" s="64" t="s">
        <v>174</v>
      </c>
      <c r="B31" s="65" t="s">
        <v>372</v>
      </c>
      <c r="C31" s="413">
        <v>0</v>
      </c>
      <c r="D31" s="85" t="s">
        <v>355</v>
      </c>
    </row>
    <row r="32" spans="1:8">
      <c r="A32" s="64">
        <v>20</v>
      </c>
      <c r="B32" s="65" t="s">
        <v>359</v>
      </c>
      <c r="C32" s="413"/>
      <c r="D32" s="85" t="s">
        <v>355</v>
      </c>
    </row>
    <row r="33" spans="1:8" ht="25.5">
      <c r="A33" s="64" t="s">
        <v>373</v>
      </c>
      <c r="B33" s="65" t="s">
        <v>374</v>
      </c>
      <c r="C33" s="410">
        <v>0</v>
      </c>
      <c r="D33" s="85" t="s">
        <v>355</v>
      </c>
    </row>
    <row r="34" spans="1:8">
      <c r="A34" s="64" t="s">
        <v>375</v>
      </c>
      <c r="B34" s="89" t="s">
        <v>376</v>
      </c>
      <c r="C34" s="410">
        <v>0</v>
      </c>
      <c r="D34" s="85" t="s">
        <v>355</v>
      </c>
    </row>
    <row r="35" spans="1:8">
      <c r="A35" s="64" t="s">
        <v>377</v>
      </c>
      <c r="B35" s="89" t="s">
        <v>378</v>
      </c>
      <c r="C35" s="410">
        <v>0</v>
      </c>
      <c r="D35" s="85" t="s">
        <v>355</v>
      </c>
    </row>
    <row r="36" spans="1:8">
      <c r="A36" s="64" t="s">
        <v>379</v>
      </c>
      <c r="B36" s="89" t="s">
        <v>380</v>
      </c>
      <c r="C36" s="410">
        <v>0</v>
      </c>
      <c r="D36" s="85" t="s">
        <v>355</v>
      </c>
    </row>
    <row r="37" spans="1:8" ht="38.25">
      <c r="A37" s="64" t="s">
        <v>180</v>
      </c>
      <c r="B37" s="65" t="s">
        <v>381</v>
      </c>
      <c r="C37" s="410">
        <v>0</v>
      </c>
      <c r="D37" s="85" t="s">
        <v>355</v>
      </c>
    </row>
    <row r="38" spans="1:8">
      <c r="A38" s="64" t="s">
        <v>184</v>
      </c>
      <c r="B38" s="65" t="s">
        <v>382</v>
      </c>
      <c r="C38" s="410">
        <v>0</v>
      </c>
      <c r="D38" s="85" t="s">
        <v>355</v>
      </c>
    </row>
    <row r="39" spans="1:8">
      <c r="A39" s="64" t="s">
        <v>383</v>
      </c>
      <c r="B39" s="89" t="s">
        <v>384</v>
      </c>
      <c r="C39" s="410">
        <v>0</v>
      </c>
      <c r="D39" s="85" t="s">
        <v>355</v>
      </c>
    </row>
    <row r="40" spans="1:8">
      <c r="A40" s="64">
        <v>24</v>
      </c>
      <c r="B40" s="68" t="s">
        <v>359</v>
      </c>
      <c r="C40" s="410"/>
      <c r="D40" s="85" t="s">
        <v>355</v>
      </c>
    </row>
    <row r="41" spans="1:8">
      <c r="A41" s="64" t="s">
        <v>192</v>
      </c>
      <c r="B41" s="89" t="s">
        <v>385</v>
      </c>
      <c r="C41" s="410">
        <v>0</v>
      </c>
      <c r="D41" s="85" t="s">
        <v>355</v>
      </c>
    </row>
    <row r="42" spans="1:8">
      <c r="A42" s="64" t="s">
        <v>386</v>
      </c>
      <c r="B42" s="65" t="s">
        <v>387</v>
      </c>
      <c r="C42" s="410">
        <v>0</v>
      </c>
      <c r="D42" s="85" t="s">
        <v>355</v>
      </c>
    </row>
    <row r="43" spans="1:8" ht="51">
      <c r="A43" s="64" t="s">
        <v>388</v>
      </c>
      <c r="B43" s="65" t="s">
        <v>389</v>
      </c>
      <c r="C43" s="410">
        <v>0</v>
      </c>
      <c r="D43" s="85" t="s">
        <v>355</v>
      </c>
    </row>
    <row r="44" spans="1:8">
      <c r="A44" s="64">
        <v>26</v>
      </c>
      <c r="B44" s="68" t="s">
        <v>359</v>
      </c>
      <c r="C44" s="410"/>
      <c r="D44" s="85" t="s">
        <v>355</v>
      </c>
    </row>
    <row r="45" spans="1:8" ht="25.5">
      <c r="A45" s="64" t="s">
        <v>196</v>
      </c>
      <c r="B45" s="65" t="s">
        <v>390</v>
      </c>
      <c r="C45" s="410">
        <v>0</v>
      </c>
      <c r="D45" s="85" t="s">
        <v>355</v>
      </c>
    </row>
    <row r="46" spans="1:8">
      <c r="A46" s="64" t="s">
        <v>391</v>
      </c>
      <c r="B46" s="65" t="s">
        <v>392</v>
      </c>
      <c r="C46" s="410">
        <v>-56461604.840000004</v>
      </c>
      <c r="D46" s="85" t="s">
        <v>355</v>
      </c>
    </row>
    <row r="47" spans="1:8" s="67" customFormat="1">
      <c r="A47" s="62" t="s">
        <v>198</v>
      </c>
      <c r="B47" s="66" t="s">
        <v>393</v>
      </c>
      <c r="C47" s="414">
        <v>-71989813.569999993</v>
      </c>
      <c r="D47" s="86" t="s">
        <v>355</v>
      </c>
      <c r="H47" s="60"/>
    </row>
    <row r="48" spans="1:8" s="67" customFormat="1">
      <c r="A48" s="62" t="s">
        <v>200</v>
      </c>
      <c r="B48" s="66" t="s">
        <v>206</v>
      </c>
      <c r="C48" s="411">
        <v>3594761010.6500001</v>
      </c>
      <c r="D48" s="86" t="s">
        <v>355</v>
      </c>
      <c r="H48" s="60"/>
    </row>
    <row r="49" spans="1:8" ht="14.45" customHeight="1">
      <c r="A49" s="403" t="s">
        <v>394</v>
      </c>
      <c r="B49" s="403"/>
      <c r="C49" s="412"/>
      <c r="D49" s="404"/>
    </row>
    <row r="50" spans="1:8">
      <c r="A50" s="64" t="s">
        <v>395</v>
      </c>
      <c r="B50" s="65" t="s">
        <v>396</v>
      </c>
      <c r="C50" s="410">
        <v>0</v>
      </c>
      <c r="D50" s="85" t="s">
        <v>397</v>
      </c>
    </row>
    <row r="51" spans="1:8">
      <c r="A51" s="64" t="s">
        <v>398</v>
      </c>
      <c r="B51" s="89" t="s">
        <v>399</v>
      </c>
      <c r="C51" s="410">
        <v>0</v>
      </c>
      <c r="D51" s="85" t="s">
        <v>355</v>
      </c>
    </row>
    <row r="52" spans="1:8">
      <c r="A52" s="64" t="s">
        <v>400</v>
      </c>
      <c r="B52" s="89" t="s">
        <v>401</v>
      </c>
      <c r="C52" s="410">
        <v>0</v>
      </c>
      <c r="D52" s="85" t="s">
        <v>355</v>
      </c>
    </row>
    <row r="53" spans="1:8" ht="25.5">
      <c r="A53" s="64" t="s">
        <v>402</v>
      </c>
      <c r="B53" s="65" t="s">
        <v>403</v>
      </c>
      <c r="C53" s="410">
        <v>0</v>
      </c>
      <c r="D53" s="85" t="s">
        <v>355</v>
      </c>
    </row>
    <row r="54" spans="1:8" ht="25.5">
      <c r="A54" s="64" t="s">
        <v>404</v>
      </c>
      <c r="B54" s="65" t="s">
        <v>405</v>
      </c>
      <c r="C54" s="410">
        <v>0</v>
      </c>
      <c r="D54" s="85" t="s">
        <v>355</v>
      </c>
    </row>
    <row r="55" spans="1:8" ht="25.5">
      <c r="A55" s="64" t="s">
        <v>406</v>
      </c>
      <c r="B55" s="65" t="s">
        <v>407</v>
      </c>
      <c r="C55" s="410">
        <v>0</v>
      </c>
      <c r="D55" s="85" t="s">
        <v>355</v>
      </c>
    </row>
    <row r="56" spans="1:8" ht="38.25">
      <c r="A56" s="64" t="s">
        <v>408</v>
      </c>
      <c r="B56" s="65" t="s">
        <v>409</v>
      </c>
      <c r="C56" s="410">
        <v>0</v>
      </c>
      <c r="D56" s="85" t="s">
        <v>410</v>
      </c>
    </row>
    <row r="57" spans="1:8">
      <c r="A57" s="64" t="s">
        <v>411</v>
      </c>
      <c r="B57" s="89" t="s">
        <v>412</v>
      </c>
      <c r="C57" s="410">
        <v>0</v>
      </c>
      <c r="D57" s="85" t="s">
        <v>355</v>
      </c>
    </row>
    <row r="58" spans="1:8" s="67" customFormat="1">
      <c r="A58" s="62" t="s">
        <v>413</v>
      </c>
      <c r="B58" s="66" t="s">
        <v>414</v>
      </c>
      <c r="C58" s="411">
        <v>0</v>
      </c>
      <c r="D58" s="86" t="s">
        <v>355</v>
      </c>
      <c r="H58" s="60"/>
    </row>
    <row r="59" spans="1:8" ht="14.45" customHeight="1">
      <c r="A59" s="403" t="s">
        <v>415</v>
      </c>
      <c r="B59" s="403"/>
      <c r="C59" s="412"/>
      <c r="D59" s="404"/>
    </row>
    <row r="60" spans="1:8" ht="25.5">
      <c r="A60" s="64" t="s">
        <v>416</v>
      </c>
      <c r="B60" s="65" t="s">
        <v>417</v>
      </c>
      <c r="C60" s="410">
        <v>0</v>
      </c>
      <c r="D60" s="85" t="s">
        <v>355</v>
      </c>
    </row>
    <row r="61" spans="1:8" ht="38.25">
      <c r="A61" s="64" t="s">
        <v>418</v>
      </c>
      <c r="B61" s="65" t="s">
        <v>419</v>
      </c>
      <c r="C61" s="410">
        <v>0</v>
      </c>
      <c r="D61" s="85" t="s">
        <v>355</v>
      </c>
    </row>
    <row r="62" spans="1:8" ht="38.25">
      <c r="A62" s="64" t="s">
        <v>420</v>
      </c>
      <c r="B62" s="65" t="s">
        <v>421</v>
      </c>
      <c r="C62" s="410">
        <v>0</v>
      </c>
      <c r="D62" s="85" t="s">
        <v>355</v>
      </c>
    </row>
    <row r="63" spans="1:8" ht="38.25">
      <c r="A63" s="64" t="s">
        <v>422</v>
      </c>
      <c r="B63" s="65" t="s">
        <v>423</v>
      </c>
      <c r="C63" s="410">
        <v>0</v>
      </c>
      <c r="D63" s="85" t="s">
        <v>355</v>
      </c>
    </row>
    <row r="64" spans="1:8">
      <c r="A64" s="64">
        <v>41</v>
      </c>
      <c r="B64" s="65" t="s">
        <v>359</v>
      </c>
      <c r="C64" s="410"/>
      <c r="D64" s="85" t="s">
        <v>355</v>
      </c>
    </row>
    <row r="65" spans="1:8" ht="25.5">
      <c r="A65" s="64" t="s">
        <v>424</v>
      </c>
      <c r="B65" s="65" t="s">
        <v>425</v>
      </c>
      <c r="C65" s="410">
        <v>0</v>
      </c>
      <c r="D65" s="85" t="s">
        <v>355</v>
      </c>
    </row>
    <row r="66" spans="1:8">
      <c r="A66" s="64" t="s">
        <v>426</v>
      </c>
      <c r="B66" s="65" t="s">
        <v>427</v>
      </c>
      <c r="C66" s="410">
        <v>0</v>
      </c>
      <c r="D66" s="85" t="s">
        <v>355</v>
      </c>
    </row>
    <row r="67" spans="1:8">
      <c r="A67" s="62" t="s">
        <v>428</v>
      </c>
      <c r="B67" s="66" t="s">
        <v>429</v>
      </c>
      <c r="C67" s="414">
        <v>0</v>
      </c>
      <c r="D67" s="86" t="s">
        <v>355</v>
      </c>
    </row>
    <row r="68" spans="1:8" s="67" customFormat="1">
      <c r="A68" s="62" t="s">
        <v>430</v>
      </c>
      <c r="B68" s="66" t="s">
        <v>431</v>
      </c>
      <c r="C68" s="411">
        <v>0</v>
      </c>
      <c r="D68" s="86" t="s">
        <v>355</v>
      </c>
      <c r="H68" s="60"/>
    </row>
    <row r="69" spans="1:8" s="67" customFormat="1">
      <c r="A69" s="62" t="s">
        <v>432</v>
      </c>
      <c r="B69" s="66" t="s">
        <v>433</v>
      </c>
      <c r="C69" s="414">
        <v>3594761010.6500001</v>
      </c>
      <c r="D69" s="86" t="s">
        <v>355</v>
      </c>
      <c r="H69" s="60"/>
    </row>
    <row r="70" spans="1:8" s="67" customFormat="1">
      <c r="A70" s="403" t="s">
        <v>434</v>
      </c>
      <c r="B70" s="403"/>
      <c r="C70" s="412"/>
      <c r="D70" s="404"/>
      <c r="H70" s="60"/>
    </row>
    <row r="71" spans="1:8" ht="14.45" customHeight="1">
      <c r="A71" s="64" t="s">
        <v>435</v>
      </c>
      <c r="B71" s="65" t="s">
        <v>396</v>
      </c>
      <c r="C71" s="410">
        <v>793047.19</v>
      </c>
      <c r="D71" s="85" t="s">
        <v>436</v>
      </c>
    </row>
    <row r="72" spans="1:8" ht="25.5">
      <c r="A72" s="64" t="s">
        <v>437</v>
      </c>
      <c r="B72" s="65" t="s">
        <v>438</v>
      </c>
      <c r="C72" s="410">
        <v>0</v>
      </c>
      <c r="D72" s="85" t="s">
        <v>355</v>
      </c>
    </row>
    <row r="73" spans="1:8" ht="25.5">
      <c r="A73" s="64" t="s">
        <v>439</v>
      </c>
      <c r="B73" s="65" t="s">
        <v>440</v>
      </c>
      <c r="C73" s="410">
        <v>0</v>
      </c>
      <c r="D73" s="85" t="s">
        <v>355</v>
      </c>
    </row>
    <row r="74" spans="1:8" ht="25.5">
      <c r="A74" s="64" t="s">
        <v>441</v>
      </c>
      <c r="B74" s="65" t="s">
        <v>442</v>
      </c>
      <c r="C74" s="410">
        <v>0</v>
      </c>
      <c r="D74" s="85" t="s">
        <v>355</v>
      </c>
    </row>
    <row r="75" spans="1:8" ht="51">
      <c r="A75" s="64" t="s">
        <v>443</v>
      </c>
      <c r="B75" s="65" t="s">
        <v>444</v>
      </c>
      <c r="C75" s="410">
        <v>0</v>
      </c>
      <c r="D75" s="85" t="s">
        <v>436</v>
      </c>
    </row>
    <row r="76" spans="1:8">
      <c r="A76" s="64" t="s">
        <v>445</v>
      </c>
      <c r="B76" s="89" t="s">
        <v>446</v>
      </c>
      <c r="C76" s="410">
        <v>0</v>
      </c>
      <c r="D76" s="85" t="s">
        <v>355</v>
      </c>
    </row>
    <row r="77" spans="1:8">
      <c r="A77" s="64" t="s">
        <v>447</v>
      </c>
      <c r="B77" s="65" t="s">
        <v>448</v>
      </c>
      <c r="C77" s="410">
        <v>36857830.810000002</v>
      </c>
      <c r="D77" s="85" t="s">
        <v>355</v>
      </c>
    </row>
    <row r="78" spans="1:8">
      <c r="A78" s="62" t="s">
        <v>449</v>
      </c>
      <c r="B78" s="66" t="s">
        <v>450</v>
      </c>
      <c r="C78" s="411">
        <v>37650878</v>
      </c>
      <c r="D78" s="86" t="s">
        <v>355</v>
      </c>
    </row>
    <row r="79" spans="1:8" s="67" customFormat="1">
      <c r="A79" s="403" t="s">
        <v>451</v>
      </c>
      <c r="B79" s="403"/>
      <c r="C79" s="412"/>
      <c r="D79" s="404"/>
      <c r="H79" s="60"/>
    </row>
    <row r="80" spans="1:8" ht="25.5">
      <c r="A80" s="64" t="s">
        <v>452</v>
      </c>
      <c r="B80" s="65" t="s">
        <v>453</v>
      </c>
      <c r="C80" s="410">
        <v>0</v>
      </c>
      <c r="D80" s="85" t="s">
        <v>355</v>
      </c>
    </row>
    <row r="81" spans="1:8" ht="38.25">
      <c r="A81" s="64" t="s">
        <v>454</v>
      </c>
      <c r="B81" s="65" t="s">
        <v>455</v>
      </c>
      <c r="C81" s="410">
        <v>0</v>
      </c>
      <c r="D81" s="85" t="s">
        <v>355</v>
      </c>
    </row>
    <row r="82" spans="1:8" ht="38.25">
      <c r="A82" s="64" t="s">
        <v>456</v>
      </c>
      <c r="B82" s="65" t="s">
        <v>457</v>
      </c>
      <c r="C82" s="410">
        <v>0</v>
      </c>
      <c r="D82" s="85" t="s">
        <v>355</v>
      </c>
    </row>
    <row r="83" spans="1:8">
      <c r="A83" s="64" t="s">
        <v>458</v>
      </c>
      <c r="B83" s="65" t="s">
        <v>359</v>
      </c>
      <c r="C83" s="410"/>
      <c r="D83" s="85" t="s">
        <v>355</v>
      </c>
    </row>
    <row r="84" spans="1:8" ht="38.25">
      <c r="A84" s="64" t="s">
        <v>459</v>
      </c>
      <c r="B84" s="65" t="s">
        <v>460</v>
      </c>
      <c r="C84" s="410">
        <v>0</v>
      </c>
      <c r="D84" s="85" t="s">
        <v>355</v>
      </c>
    </row>
    <row r="85" spans="1:8">
      <c r="A85" s="64">
        <v>56</v>
      </c>
      <c r="B85" s="65" t="s">
        <v>359</v>
      </c>
      <c r="C85" s="410"/>
      <c r="D85" s="85" t="s">
        <v>355</v>
      </c>
    </row>
    <row r="86" spans="1:8" ht="25.5">
      <c r="A86" s="64" t="s">
        <v>461</v>
      </c>
      <c r="B86" s="65" t="s">
        <v>462</v>
      </c>
      <c r="C86" s="410">
        <v>0</v>
      </c>
      <c r="D86" s="85" t="s">
        <v>355</v>
      </c>
    </row>
    <row r="87" spans="1:8">
      <c r="A87" s="64" t="s">
        <v>463</v>
      </c>
      <c r="B87" s="65" t="s">
        <v>464</v>
      </c>
      <c r="C87" s="410">
        <v>0</v>
      </c>
      <c r="D87" s="85" t="s">
        <v>355</v>
      </c>
    </row>
    <row r="88" spans="1:8">
      <c r="A88" s="62" t="s">
        <v>465</v>
      </c>
      <c r="B88" s="66" t="s">
        <v>466</v>
      </c>
      <c r="C88" s="414">
        <v>0</v>
      </c>
      <c r="D88" s="86" t="s">
        <v>355</v>
      </c>
    </row>
    <row r="89" spans="1:8">
      <c r="A89" s="62" t="s">
        <v>467</v>
      </c>
      <c r="B89" s="66" t="s">
        <v>468</v>
      </c>
      <c r="C89" s="414">
        <v>37650878</v>
      </c>
      <c r="D89" s="86" t="s">
        <v>355</v>
      </c>
    </row>
    <row r="90" spans="1:8">
      <c r="A90" s="62" t="s">
        <v>469</v>
      </c>
      <c r="B90" s="66" t="s">
        <v>470</v>
      </c>
      <c r="C90" s="414">
        <v>3632411888.6500001</v>
      </c>
      <c r="D90" s="86" t="s">
        <v>355</v>
      </c>
    </row>
    <row r="91" spans="1:8" s="67" customFormat="1">
      <c r="A91" s="62" t="s">
        <v>471</v>
      </c>
      <c r="B91" s="66" t="s">
        <v>210</v>
      </c>
      <c r="C91" s="411">
        <v>11929800184.34</v>
      </c>
      <c r="D91" s="86" t="s">
        <v>355</v>
      </c>
      <c r="H91" s="60"/>
    </row>
    <row r="92" spans="1:8" s="67" customFormat="1">
      <c r="A92" s="409" t="s">
        <v>472</v>
      </c>
      <c r="B92" s="403"/>
      <c r="C92" s="403"/>
      <c r="D92" s="404"/>
      <c r="H92" s="60"/>
    </row>
    <row r="93" spans="1:8" s="67" customFormat="1">
      <c r="A93" s="64" t="s">
        <v>473</v>
      </c>
      <c r="B93" s="65" t="s">
        <v>474</v>
      </c>
      <c r="C93" s="303">
        <v>0.30130000000000001</v>
      </c>
      <c r="D93" s="87" t="s">
        <v>355</v>
      </c>
      <c r="H93" s="60"/>
    </row>
    <row r="94" spans="1:8" s="67" customFormat="1">
      <c r="A94" s="64" t="s">
        <v>475</v>
      </c>
      <c r="B94" s="65" t="s">
        <v>476</v>
      </c>
      <c r="C94" s="303">
        <v>0.30130000000000001</v>
      </c>
      <c r="D94" s="87" t="s">
        <v>355</v>
      </c>
      <c r="H94" s="60"/>
    </row>
    <row r="95" spans="1:8" ht="14.45" customHeight="1">
      <c r="A95" s="64" t="s">
        <v>477</v>
      </c>
      <c r="B95" s="65" t="s">
        <v>478</v>
      </c>
      <c r="C95" s="303">
        <v>0.30449999999999999</v>
      </c>
      <c r="D95" s="87" t="s">
        <v>355</v>
      </c>
    </row>
    <row r="96" spans="1:8">
      <c r="A96" s="64" t="s">
        <v>479</v>
      </c>
      <c r="B96" s="65" t="s">
        <v>480</v>
      </c>
      <c r="C96" s="303">
        <v>7.3400000000000007E-2</v>
      </c>
      <c r="D96" s="87" t="s">
        <v>355</v>
      </c>
    </row>
    <row r="97" spans="1:8">
      <c r="A97" s="64" t="s">
        <v>481</v>
      </c>
      <c r="B97" s="89" t="s">
        <v>482</v>
      </c>
      <c r="C97" s="303">
        <v>2.5000000000000001E-2</v>
      </c>
      <c r="D97" s="87" t="s">
        <v>355</v>
      </c>
    </row>
    <row r="98" spans="1:8">
      <c r="A98" s="64" t="s">
        <v>483</v>
      </c>
      <c r="B98" s="89" t="s">
        <v>484</v>
      </c>
      <c r="C98" s="303">
        <v>3.3999999999999998E-3</v>
      </c>
      <c r="D98" s="87" t="s">
        <v>355</v>
      </c>
    </row>
    <row r="99" spans="1:8">
      <c r="A99" s="64" t="s">
        <v>485</v>
      </c>
      <c r="B99" s="89" t="s">
        <v>486</v>
      </c>
      <c r="C99" s="303">
        <v>0</v>
      </c>
      <c r="D99" s="87" t="s">
        <v>355</v>
      </c>
    </row>
    <row r="100" spans="1:8" ht="25.5">
      <c r="A100" s="64" t="s">
        <v>487</v>
      </c>
      <c r="B100" s="90" t="s">
        <v>488</v>
      </c>
      <c r="C100" s="303">
        <v>0</v>
      </c>
      <c r="D100" s="87" t="s">
        <v>355</v>
      </c>
    </row>
    <row r="101" spans="1:8">
      <c r="A101" s="64" t="s">
        <v>489</v>
      </c>
      <c r="B101" s="89" t="s">
        <v>490</v>
      </c>
      <c r="C101" s="304">
        <v>0</v>
      </c>
      <c r="D101" s="87" t="s">
        <v>355</v>
      </c>
    </row>
    <row r="102" spans="1:8" ht="25.5">
      <c r="A102" s="62" t="s">
        <v>491</v>
      </c>
      <c r="B102" s="66" t="s">
        <v>492</v>
      </c>
      <c r="C102" s="305">
        <v>0.22450000000000001</v>
      </c>
      <c r="D102" s="63" t="s">
        <v>355</v>
      </c>
    </row>
    <row r="103" spans="1:8">
      <c r="A103" s="407" t="s">
        <v>493</v>
      </c>
      <c r="B103" s="407"/>
      <c r="C103" s="407"/>
      <c r="D103" s="408"/>
    </row>
    <row r="104" spans="1:8">
      <c r="A104" s="64">
        <v>69</v>
      </c>
      <c r="B104" s="91" t="s">
        <v>359</v>
      </c>
      <c r="C104" s="303"/>
      <c r="D104" s="63" t="s">
        <v>355</v>
      </c>
    </row>
    <row r="105" spans="1:8">
      <c r="A105" s="64">
        <v>70</v>
      </c>
      <c r="B105" s="91" t="s">
        <v>359</v>
      </c>
      <c r="C105" s="303"/>
      <c r="D105" s="63" t="s">
        <v>355</v>
      </c>
    </row>
    <row r="106" spans="1:8">
      <c r="A106" s="64">
        <v>71</v>
      </c>
      <c r="B106" s="91" t="s">
        <v>359</v>
      </c>
      <c r="C106" s="303"/>
      <c r="D106" s="63" t="s">
        <v>355</v>
      </c>
    </row>
    <row r="107" spans="1:8">
      <c r="A107" s="403" t="s">
        <v>494</v>
      </c>
      <c r="B107" s="403"/>
      <c r="C107" s="403"/>
      <c r="D107" s="404"/>
    </row>
    <row r="108" spans="1:8" ht="38.25">
      <c r="A108" s="64" t="s">
        <v>495</v>
      </c>
      <c r="B108" s="65" t="s">
        <v>496</v>
      </c>
      <c r="C108" s="410">
        <v>11983202.039999999</v>
      </c>
      <c r="D108" s="85" t="s">
        <v>355</v>
      </c>
    </row>
    <row r="109" spans="1:8" s="67" customFormat="1" ht="38.25">
      <c r="A109" s="64" t="s">
        <v>497</v>
      </c>
      <c r="B109" s="65" t="s">
        <v>498</v>
      </c>
      <c r="C109" s="410">
        <v>8920987.4800000004</v>
      </c>
      <c r="D109" s="85" t="s">
        <v>355</v>
      </c>
      <c r="H109" s="60"/>
    </row>
    <row r="110" spans="1:8" s="67" customFormat="1">
      <c r="A110" s="64">
        <v>74</v>
      </c>
      <c r="B110" s="65" t="s">
        <v>359</v>
      </c>
      <c r="C110" s="410"/>
      <c r="D110" s="85" t="s">
        <v>355</v>
      </c>
      <c r="H110" s="60"/>
    </row>
    <row r="111" spans="1:8" ht="38.25">
      <c r="A111" s="64" t="s">
        <v>499</v>
      </c>
      <c r="B111" s="69" t="s">
        <v>500</v>
      </c>
      <c r="C111" s="410">
        <v>0</v>
      </c>
      <c r="D111" s="85" t="s">
        <v>355</v>
      </c>
    </row>
    <row r="112" spans="1:8">
      <c r="A112" s="405" t="s">
        <v>501</v>
      </c>
      <c r="B112" s="405"/>
      <c r="C112" s="415"/>
      <c r="D112" s="406"/>
    </row>
    <row r="113" spans="1:6" ht="25.5">
      <c r="A113" s="64" t="s">
        <v>502</v>
      </c>
      <c r="B113" s="65" t="s">
        <v>503</v>
      </c>
      <c r="C113" s="410">
        <v>0</v>
      </c>
      <c r="D113" s="85" t="s">
        <v>355</v>
      </c>
    </row>
    <row r="114" spans="1:6" ht="25.5">
      <c r="A114" s="64" t="s">
        <v>504</v>
      </c>
      <c r="B114" s="65" t="s">
        <v>505</v>
      </c>
      <c r="C114" s="410">
        <v>51096924.789999999</v>
      </c>
      <c r="D114" s="85" t="s">
        <v>355</v>
      </c>
      <c r="F114" s="70"/>
    </row>
    <row r="115" spans="1:6" ht="25.5">
      <c r="A115" s="64" t="s">
        <v>506</v>
      </c>
      <c r="B115" s="65" t="s">
        <v>507</v>
      </c>
      <c r="C115" s="410">
        <v>36857830.810000002</v>
      </c>
      <c r="D115" s="85" t="s">
        <v>355</v>
      </c>
    </row>
    <row r="116" spans="1:6" ht="25.5">
      <c r="A116" s="64" t="s">
        <v>508</v>
      </c>
      <c r="B116" s="65" t="s">
        <v>509</v>
      </c>
      <c r="C116" s="410">
        <v>38398618.159999996</v>
      </c>
      <c r="D116" s="85" t="s">
        <v>355</v>
      </c>
    </row>
    <row r="118" spans="1:6">
      <c r="A118" s="484" t="s">
        <v>510</v>
      </c>
      <c r="B118" s="485"/>
      <c r="C118" s="485"/>
      <c r="D118" s="485"/>
    </row>
    <row r="119" spans="1:6" ht="29.25" customHeight="1">
      <c r="A119" s="610" t="s">
        <v>130</v>
      </c>
      <c r="B119" s="626" t="s">
        <v>1381</v>
      </c>
      <c r="C119" s="626"/>
      <c r="D119" s="626"/>
    </row>
    <row r="120" spans="1:6">
      <c r="A120" s="610" t="s">
        <v>131</v>
      </c>
      <c r="B120" s="626" t="s">
        <v>1380</v>
      </c>
      <c r="C120" s="626"/>
      <c r="D120" s="626"/>
    </row>
    <row r="121" spans="1:6">
      <c r="A121" s="610" t="s">
        <v>203</v>
      </c>
      <c r="B121" s="626" t="s">
        <v>511</v>
      </c>
      <c r="C121" s="626"/>
      <c r="D121" s="626"/>
    </row>
    <row r="122" spans="1:6">
      <c r="A122" s="610" t="s">
        <v>204</v>
      </c>
      <c r="B122" s="626" t="s">
        <v>512</v>
      </c>
      <c r="C122" s="626"/>
      <c r="D122" s="626"/>
    </row>
    <row r="123" spans="1:6">
      <c r="A123" s="610" t="s">
        <v>436</v>
      </c>
      <c r="B123" s="486" t="s">
        <v>513</v>
      </c>
      <c r="C123" s="486"/>
      <c r="D123" s="486"/>
    </row>
  </sheetData>
  <mergeCells count="4">
    <mergeCell ref="B119:D119"/>
    <mergeCell ref="B120:D120"/>
    <mergeCell ref="B121:D121"/>
    <mergeCell ref="B122:D122"/>
  </mergeCells>
  <hyperlinks>
    <hyperlink ref="A1" location="Index!A1" display="&lt;- zurück" xr:uid="{0E17EF0B-00E1-439D-BD4E-A6B121209D45}"/>
  </hyperlinks>
  <pageMargins left="0.7" right="0.7" top="0.75" bottom="0.75" header="0.3" footer="0.3"/>
  <pageSetup paperSize="9" scale="3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BB88C-7DE0-44BB-9282-CDAB3113A469}">
  <sheetPr>
    <pageSetUpPr fitToPage="1"/>
  </sheetPr>
  <dimension ref="A1:I69"/>
  <sheetViews>
    <sheetView showGridLines="0" workbookViewId="0">
      <selection activeCell="B1" sqref="B1"/>
    </sheetView>
  </sheetViews>
  <sheetFormatPr baseColWidth="10" defaultColWidth="9" defaultRowHeight="12.75"/>
  <cols>
    <col min="1" max="1" width="6.7109375" style="71" customWidth="1"/>
    <col min="2" max="2" width="83.7109375" style="71" customWidth="1"/>
    <col min="3" max="4" width="27.5703125" style="71" customWidth="1"/>
    <col min="5" max="5" width="20.42578125" style="71" customWidth="1"/>
    <col min="6" max="16384" width="9" style="71"/>
  </cols>
  <sheetData>
    <row r="1" spans="1:9">
      <c r="A1" s="21" t="s">
        <v>124</v>
      </c>
    </row>
    <row r="2" spans="1:9">
      <c r="B2" s="72"/>
    </row>
    <row r="3" spans="1:9" s="74" customFormat="1" ht="24" customHeight="1">
      <c r="A3" s="61" t="s">
        <v>514</v>
      </c>
      <c r="B3" s="31"/>
      <c r="C3" s="31"/>
      <c r="D3" s="31"/>
      <c r="E3" s="31"/>
      <c r="F3" s="73"/>
    </row>
    <row r="4" spans="1:9" s="74" customFormat="1" ht="17.45" customHeight="1">
      <c r="A4" s="61"/>
      <c r="B4" s="31"/>
      <c r="C4" s="31"/>
      <c r="D4" s="31"/>
      <c r="E4" s="31"/>
      <c r="F4" s="73"/>
    </row>
    <row r="5" spans="1:9">
      <c r="E5" s="26" t="s">
        <v>126</v>
      </c>
    </row>
    <row r="6" spans="1:9" ht="15">
      <c r="C6" s="92" t="s">
        <v>129</v>
      </c>
      <c r="D6" s="92" t="s">
        <v>130</v>
      </c>
      <c r="E6" s="93" t="s">
        <v>131</v>
      </c>
    </row>
    <row r="7" spans="1:9" ht="40.15" customHeight="1">
      <c r="B7" s="75"/>
      <c r="C7" s="76" t="s">
        <v>515</v>
      </c>
      <c r="D7" s="76" t="s">
        <v>516</v>
      </c>
      <c r="E7" s="76" t="s">
        <v>517</v>
      </c>
    </row>
    <row r="8" spans="1:9" ht="18" customHeight="1">
      <c r="A8" s="77"/>
      <c r="B8" s="78"/>
      <c r="C8" s="79">
        <f>'Ref Date'!C2</f>
        <v>45838</v>
      </c>
      <c r="D8" s="79">
        <f>C8</f>
        <v>45838</v>
      </c>
      <c r="E8" s="76" t="s">
        <v>355</v>
      </c>
    </row>
    <row r="9" spans="1:9" ht="30" customHeight="1">
      <c r="A9" s="476" t="s">
        <v>518</v>
      </c>
      <c r="B9" s="477"/>
      <c r="C9" s="477"/>
      <c r="D9" s="477"/>
      <c r="E9" s="478"/>
    </row>
    <row r="10" spans="1:9">
      <c r="A10" s="92">
        <v>1</v>
      </c>
      <c r="B10" s="80" t="s">
        <v>519</v>
      </c>
      <c r="C10" s="479">
        <v>2631617.7000000002</v>
      </c>
      <c r="D10" s="479">
        <v>2630033.2999999998</v>
      </c>
      <c r="E10" s="81" t="s">
        <v>355</v>
      </c>
    </row>
    <row r="11" spans="1:9" ht="15">
      <c r="A11" s="92">
        <f>+A10+1</f>
        <v>2</v>
      </c>
      <c r="B11" s="80" t="s">
        <v>520</v>
      </c>
      <c r="C11" s="479">
        <v>9875.7999999999993</v>
      </c>
      <c r="D11" s="479">
        <v>9875.7999999999993</v>
      </c>
      <c r="E11" s="81" t="s">
        <v>355</v>
      </c>
      <c r="I11" s="82"/>
    </row>
    <row r="12" spans="1:9">
      <c r="A12" s="92">
        <f t="shared" ref="A12:A34" si="0">+A11+1</f>
        <v>3</v>
      </c>
      <c r="B12" s="351" t="s">
        <v>521</v>
      </c>
      <c r="C12" s="479">
        <v>9875.7999999999993</v>
      </c>
      <c r="D12" s="479">
        <v>9875.7999999999993</v>
      </c>
      <c r="E12" s="81" t="s">
        <v>355</v>
      </c>
    </row>
    <row r="13" spans="1:9">
      <c r="A13" s="92">
        <f t="shared" si="0"/>
        <v>4</v>
      </c>
      <c r="B13" s="80" t="s">
        <v>522</v>
      </c>
      <c r="C13" s="479">
        <v>188529.5</v>
      </c>
      <c r="D13" s="479">
        <v>190107.7</v>
      </c>
      <c r="E13" s="81" t="s">
        <v>355</v>
      </c>
    </row>
    <row r="14" spans="1:9">
      <c r="A14" s="92">
        <f t="shared" si="0"/>
        <v>5</v>
      </c>
      <c r="B14" s="351" t="s">
        <v>523</v>
      </c>
      <c r="C14" s="479">
        <v>61643.8</v>
      </c>
      <c r="D14" s="479">
        <v>61643.8</v>
      </c>
      <c r="E14" s="81" t="s">
        <v>355</v>
      </c>
    </row>
    <row r="15" spans="1:9">
      <c r="A15" s="92">
        <f t="shared" si="0"/>
        <v>6</v>
      </c>
      <c r="B15" s="351" t="s">
        <v>524</v>
      </c>
      <c r="C15" s="479">
        <v>125850.1</v>
      </c>
      <c r="D15" s="479">
        <v>127428.3</v>
      </c>
      <c r="E15" s="81" t="s">
        <v>355</v>
      </c>
    </row>
    <row r="16" spans="1:9">
      <c r="A16" s="92">
        <f t="shared" si="0"/>
        <v>7</v>
      </c>
      <c r="B16" s="351" t="s">
        <v>525</v>
      </c>
      <c r="C16" s="479">
        <v>1035.5999999999999</v>
      </c>
      <c r="D16" s="479">
        <v>1035.5999999999999</v>
      </c>
      <c r="E16" s="81" t="s">
        <v>355</v>
      </c>
    </row>
    <row r="17" spans="1:5">
      <c r="A17" s="92">
        <f t="shared" si="0"/>
        <v>8</v>
      </c>
      <c r="B17" s="80" t="s">
        <v>526</v>
      </c>
      <c r="C17" s="479">
        <v>542540</v>
      </c>
      <c r="D17" s="479">
        <v>542539.5</v>
      </c>
      <c r="E17" s="81" t="s">
        <v>355</v>
      </c>
    </row>
    <row r="18" spans="1:5">
      <c r="A18" s="92">
        <f t="shared" si="0"/>
        <v>9</v>
      </c>
      <c r="B18" s="351" t="s">
        <v>523</v>
      </c>
      <c r="C18" s="479">
        <v>260331.7</v>
      </c>
      <c r="D18" s="479">
        <v>260331.2</v>
      </c>
      <c r="E18" s="81" t="s">
        <v>355</v>
      </c>
    </row>
    <row r="19" spans="1:5">
      <c r="A19" s="92">
        <f t="shared" si="0"/>
        <v>10</v>
      </c>
      <c r="B19" s="351" t="s">
        <v>524</v>
      </c>
      <c r="C19" s="479">
        <v>282208.3</v>
      </c>
      <c r="D19" s="479">
        <v>282208.3</v>
      </c>
      <c r="E19" s="81" t="s">
        <v>355</v>
      </c>
    </row>
    <row r="20" spans="1:5">
      <c r="A20" s="92">
        <f t="shared" si="0"/>
        <v>11</v>
      </c>
      <c r="B20" s="80" t="s">
        <v>527</v>
      </c>
      <c r="C20" s="479">
        <v>17943104</v>
      </c>
      <c r="D20" s="479">
        <v>17944570.800000001</v>
      </c>
      <c r="E20" s="81" t="s">
        <v>355</v>
      </c>
    </row>
    <row r="21" spans="1:5">
      <c r="A21" s="92">
        <f t="shared" si="0"/>
        <v>12</v>
      </c>
      <c r="B21" s="351" t="s">
        <v>524</v>
      </c>
      <c r="C21" s="479">
        <v>979506.9</v>
      </c>
      <c r="D21" s="479">
        <v>979506.9</v>
      </c>
      <c r="E21" s="81" t="s">
        <v>355</v>
      </c>
    </row>
    <row r="22" spans="1:5">
      <c r="A22" s="92">
        <f t="shared" si="0"/>
        <v>13</v>
      </c>
      <c r="B22" s="351" t="s">
        <v>528</v>
      </c>
      <c r="C22" s="479">
        <v>2104019.5</v>
      </c>
      <c r="D22" s="479">
        <v>2104019.9</v>
      </c>
      <c r="E22" s="81" t="s">
        <v>355</v>
      </c>
    </row>
    <row r="23" spans="1:5">
      <c r="A23" s="92">
        <f t="shared" si="0"/>
        <v>14</v>
      </c>
      <c r="B23" s="351" t="s">
        <v>529</v>
      </c>
      <c r="C23" s="479">
        <v>14859577.6</v>
      </c>
      <c r="D23" s="479">
        <v>14861044</v>
      </c>
      <c r="E23" s="81" t="s">
        <v>355</v>
      </c>
    </row>
    <row r="24" spans="1:5">
      <c r="A24" s="92">
        <f t="shared" si="0"/>
        <v>15</v>
      </c>
      <c r="B24" s="351" t="s">
        <v>530</v>
      </c>
      <c r="C24" s="479">
        <v>575458.9</v>
      </c>
      <c r="D24" s="479">
        <v>575458.9</v>
      </c>
      <c r="E24" s="81" t="s">
        <v>355</v>
      </c>
    </row>
    <row r="25" spans="1:5">
      <c r="A25" s="92">
        <f t="shared" si="0"/>
        <v>16</v>
      </c>
      <c r="B25" s="80" t="s">
        <v>531</v>
      </c>
      <c r="C25" s="479">
        <v>0</v>
      </c>
      <c r="D25" s="479">
        <v>0</v>
      </c>
      <c r="E25" s="81" t="s">
        <v>355</v>
      </c>
    </row>
    <row r="26" spans="1:5">
      <c r="A26" s="92">
        <f t="shared" si="0"/>
        <v>17</v>
      </c>
      <c r="B26" s="80" t="s">
        <v>532</v>
      </c>
      <c r="C26" s="479">
        <v>927349.4</v>
      </c>
      <c r="D26" s="479">
        <v>928631.8</v>
      </c>
      <c r="E26" s="81" t="s">
        <v>355</v>
      </c>
    </row>
    <row r="27" spans="1:5">
      <c r="A27" s="92">
        <f t="shared" si="0"/>
        <v>18</v>
      </c>
      <c r="B27" s="80" t="s">
        <v>533</v>
      </c>
      <c r="C27" s="479">
        <v>152735.29999999999</v>
      </c>
      <c r="D27" s="479">
        <v>174236.1</v>
      </c>
      <c r="E27" s="81" t="s">
        <v>355</v>
      </c>
    </row>
    <row r="28" spans="1:5">
      <c r="A28" s="92">
        <f t="shared" si="0"/>
        <v>19</v>
      </c>
      <c r="B28" s="80" t="s">
        <v>534</v>
      </c>
      <c r="C28" s="479">
        <v>101811.6</v>
      </c>
      <c r="D28" s="479">
        <v>140601.70000000001</v>
      </c>
      <c r="E28" s="81" t="s">
        <v>355</v>
      </c>
    </row>
    <row r="29" spans="1:5">
      <c r="A29" s="92">
        <f t="shared" si="0"/>
        <v>20</v>
      </c>
      <c r="B29" s="80" t="s">
        <v>535</v>
      </c>
      <c r="C29" s="479">
        <v>11848.9</v>
      </c>
      <c r="D29" s="479">
        <v>11626.6</v>
      </c>
      <c r="E29" s="81" t="s">
        <v>204</v>
      </c>
    </row>
    <row r="30" spans="1:5">
      <c r="A30" s="92">
        <f t="shared" si="0"/>
        <v>21</v>
      </c>
      <c r="B30" s="80" t="s">
        <v>536</v>
      </c>
      <c r="C30" s="479">
        <v>578.1</v>
      </c>
      <c r="D30" s="479">
        <v>578.1</v>
      </c>
      <c r="E30" s="81"/>
    </row>
    <row r="31" spans="1:5">
      <c r="A31" s="92">
        <f t="shared" si="0"/>
        <v>22</v>
      </c>
      <c r="B31" s="80" t="s">
        <v>537</v>
      </c>
      <c r="C31" s="479">
        <v>1698.3</v>
      </c>
      <c r="D31" s="479">
        <v>1687</v>
      </c>
      <c r="E31" s="81" t="s">
        <v>361</v>
      </c>
    </row>
    <row r="32" spans="1:5">
      <c r="A32" s="92">
        <f t="shared" si="0"/>
        <v>23</v>
      </c>
      <c r="B32" s="80" t="s">
        <v>538</v>
      </c>
      <c r="C32" s="479">
        <v>16759.2</v>
      </c>
      <c r="D32" s="479">
        <v>17352.8</v>
      </c>
      <c r="E32" s="81" t="s">
        <v>355</v>
      </c>
    </row>
    <row r="33" spans="1:5">
      <c r="A33" s="92">
        <f t="shared" si="0"/>
        <v>24</v>
      </c>
      <c r="B33" s="80" t="s">
        <v>539</v>
      </c>
      <c r="C33" s="479">
        <v>155273.5</v>
      </c>
      <c r="D33" s="479">
        <v>157669.70000000001</v>
      </c>
      <c r="E33" s="81"/>
    </row>
    <row r="34" spans="1:5">
      <c r="A34" s="309">
        <f t="shared" si="0"/>
        <v>25</v>
      </c>
      <c r="B34" s="83" t="s">
        <v>540</v>
      </c>
      <c r="C34" s="480">
        <f>C10+C11+C13+C17+C20+C24+C26+C27+C28+C29+C30+C31+C32+C33</f>
        <v>23259180.199999999</v>
      </c>
      <c r="D34" s="480">
        <f>D10+D11+D13+D17+D20+D24+D26+D27+D28+D29+D30+D31+D32+D33</f>
        <v>23324969.800000004</v>
      </c>
      <c r="E34" s="76" t="s">
        <v>355</v>
      </c>
    </row>
    <row r="35" spans="1:5">
      <c r="A35" s="278"/>
      <c r="B35" s="279"/>
      <c r="C35" s="280" t="s">
        <v>355</v>
      </c>
      <c r="D35" s="280" t="s">
        <v>355</v>
      </c>
      <c r="E35" s="281" t="s">
        <v>355</v>
      </c>
    </row>
    <row r="36" spans="1:5" ht="30" customHeight="1">
      <c r="A36" s="476" t="s">
        <v>541</v>
      </c>
      <c r="B36" s="477"/>
      <c r="C36" s="477"/>
      <c r="D36" s="477"/>
      <c r="E36" s="478"/>
    </row>
    <row r="37" spans="1:5">
      <c r="A37" s="92">
        <v>1</v>
      </c>
      <c r="B37" s="80" t="s">
        <v>542</v>
      </c>
      <c r="C37" s="479">
        <v>10771.2</v>
      </c>
      <c r="D37" s="479">
        <v>10771.4</v>
      </c>
      <c r="E37" s="81" t="s">
        <v>355</v>
      </c>
    </row>
    <row r="38" spans="1:5">
      <c r="A38" s="92">
        <v>2</v>
      </c>
      <c r="B38" s="351" t="s">
        <v>543</v>
      </c>
      <c r="C38" s="479">
        <v>10771.2</v>
      </c>
      <c r="D38" s="479">
        <v>10771.4</v>
      </c>
      <c r="E38" s="81" t="s">
        <v>355</v>
      </c>
    </row>
    <row r="39" spans="1:5">
      <c r="A39" s="92">
        <v>3</v>
      </c>
      <c r="B39" s="80" t="s">
        <v>544</v>
      </c>
      <c r="C39" s="479">
        <v>0</v>
      </c>
      <c r="D39" s="479">
        <v>0</v>
      </c>
      <c r="E39" s="81" t="s">
        <v>355</v>
      </c>
    </row>
    <row r="40" spans="1:5">
      <c r="A40" s="92">
        <v>4</v>
      </c>
      <c r="B40" s="351" t="s">
        <v>545</v>
      </c>
      <c r="C40" s="479">
        <v>0</v>
      </c>
      <c r="D40" s="479">
        <v>0</v>
      </c>
      <c r="E40" s="81" t="s">
        <v>355</v>
      </c>
    </row>
    <row r="41" spans="1:5">
      <c r="A41" s="92">
        <v>5</v>
      </c>
      <c r="B41" s="80" t="s">
        <v>546</v>
      </c>
      <c r="C41" s="479">
        <v>19153034.800000001</v>
      </c>
      <c r="D41" s="479">
        <v>19153887.100000001</v>
      </c>
      <c r="E41" s="81" t="s">
        <v>355</v>
      </c>
    </row>
    <row r="42" spans="1:5">
      <c r="A42" s="92">
        <v>6</v>
      </c>
      <c r="B42" s="351" t="s">
        <v>547</v>
      </c>
      <c r="C42" s="479">
        <v>1482611.5</v>
      </c>
      <c r="D42" s="479">
        <v>1482610.7</v>
      </c>
      <c r="E42" s="81" t="s">
        <v>355</v>
      </c>
    </row>
    <row r="43" spans="1:5">
      <c r="A43" s="92">
        <v>7</v>
      </c>
      <c r="B43" s="351" t="s">
        <v>548</v>
      </c>
      <c r="C43" s="479">
        <v>17036099.699999999</v>
      </c>
      <c r="D43" s="479">
        <v>17037036.300000001</v>
      </c>
      <c r="E43" s="81"/>
    </row>
    <row r="44" spans="1:5">
      <c r="A44" s="92">
        <v>8</v>
      </c>
      <c r="B44" s="351" t="s">
        <v>545</v>
      </c>
      <c r="C44" s="479">
        <v>617158.40000000002</v>
      </c>
      <c r="D44" s="479">
        <v>617158.40000000002</v>
      </c>
      <c r="E44" s="81"/>
    </row>
    <row r="45" spans="1:5">
      <c r="A45" s="92">
        <v>9</v>
      </c>
      <c r="B45" s="352" t="s">
        <v>549</v>
      </c>
      <c r="C45" s="479">
        <v>6411.9</v>
      </c>
      <c r="D45" s="479">
        <v>6411.9</v>
      </c>
      <c r="E45" s="81" t="s">
        <v>436</v>
      </c>
    </row>
    <row r="46" spans="1:5">
      <c r="A46" s="92">
        <v>10</v>
      </c>
      <c r="B46" s="351" t="s">
        <v>550</v>
      </c>
      <c r="C46" s="479">
        <v>17165.2</v>
      </c>
      <c r="D46" s="479">
        <v>17081.599999999999</v>
      </c>
      <c r="E46" s="81" t="s">
        <v>355</v>
      </c>
    </row>
    <row r="47" spans="1:5">
      <c r="A47" s="92">
        <v>11</v>
      </c>
      <c r="B47" s="80" t="s">
        <v>551</v>
      </c>
      <c r="C47" s="479">
        <v>17203.900000000001</v>
      </c>
      <c r="D47" s="479">
        <v>17203.900000000001</v>
      </c>
      <c r="E47" s="81" t="s">
        <v>355</v>
      </c>
    </row>
    <row r="48" spans="1:5">
      <c r="A48" s="92">
        <v>12</v>
      </c>
      <c r="B48" s="80" t="s">
        <v>531</v>
      </c>
      <c r="C48" s="479">
        <v>1E-3</v>
      </c>
      <c r="D48" s="479">
        <v>0</v>
      </c>
      <c r="E48" s="81" t="s">
        <v>355</v>
      </c>
    </row>
    <row r="49" spans="1:5">
      <c r="A49" s="92">
        <v>13</v>
      </c>
      <c r="B49" s="80" t="s">
        <v>552</v>
      </c>
      <c r="C49" s="479">
        <v>188023.1</v>
      </c>
      <c r="D49" s="479">
        <v>187647.8</v>
      </c>
      <c r="E49" s="81"/>
    </row>
    <row r="50" spans="1:5">
      <c r="A50" s="92">
        <v>14</v>
      </c>
      <c r="B50" s="80" t="s">
        <v>553</v>
      </c>
      <c r="C50" s="479">
        <v>36049.9</v>
      </c>
      <c r="D50" s="479">
        <v>36045.599999999999</v>
      </c>
      <c r="E50" s="81" t="s">
        <v>355</v>
      </c>
    </row>
    <row r="51" spans="1:5">
      <c r="A51" s="92">
        <v>15</v>
      </c>
      <c r="B51" s="80" t="s">
        <v>554</v>
      </c>
      <c r="C51" s="479">
        <v>63807.7</v>
      </c>
      <c r="D51" s="479">
        <v>63805.8</v>
      </c>
      <c r="E51" s="81" t="s">
        <v>355</v>
      </c>
    </row>
    <row r="52" spans="1:5">
      <c r="A52" s="92">
        <v>16</v>
      </c>
      <c r="B52" s="80" t="s">
        <v>555</v>
      </c>
      <c r="C52" s="479">
        <v>156483.70000000001</v>
      </c>
      <c r="D52" s="479">
        <v>159216.20000000001</v>
      </c>
      <c r="E52" s="81" t="s">
        <v>355</v>
      </c>
    </row>
    <row r="53" spans="1:5">
      <c r="A53" s="309">
        <v>17</v>
      </c>
      <c r="B53" s="83" t="s">
        <v>556</v>
      </c>
      <c r="C53" s="480">
        <f>C37+C41+C47+C48+C49+C50+C51+C52</f>
        <v>19625374.300999995</v>
      </c>
      <c r="D53" s="480">
        <f>D37+D41+D47+D48+D49+D50+D51+D52</f>
        <v>19628577.800000001</v>
      </c>
      <c r="E53" s="76" t="s">
        <v>355</v>
      </c>
    </row>
    <row r="54" spans="1:5">
      <c r="A54" s="278"/>
      <c r="B54" s="279"/>
      <c r="C54" s="280" t="s">
        <v>355</v>
      </c>
      <c r="D54" s="280" t="s">
        <v>355</v>
      </c>
      <c r="E54" s="281" t="s">
        <v>355</v>
      </c>
    </row>
    <row r="55" spans="1:5" ht="30" customHeight="1">
      <c r="A55" s="476" t="s">
        <v>557</v>
      </c>
      <c r="B55" s="477"/>
      <c r="C55" s="477"/>
      <c r="D55" s="477"/>
      <c r="E55" s="478"/>
    </row>
    <row r="56" spans="1:5">
      <c r="A56" s="92">
        <v>1</v>
      </c>
      <c r="B56" s="80" t="s">
        <v>558</v>
      </c>
      <c r="C56" s="479">
        <v>12681.4</v>
      </c>
      <c r="D56" s="479">
        <v>12681.5</v>
      </c>
      <c r="E56" s="81" t="s">
        <v>559</v>
      </c>
    </row>
    <row r="57" spans="1:5">
      <c r="A57" s="92">
        <v>2</v>
      </c>
      <c r="B57" s="80" t="s">
        <v>560</v>
      </c>
      <c r="C57" s="479">
        <v>0</v>
      </c>
      <c r="D57" s="479">
        <v>0</v>
      </c>
      <c r="E57" s="81" t="s">
        <v>397</v>
      </c>
    </row>
    <row r="58" spans="1:5">
      <c r="A58" s="92">
        <v>3</v>
      </c>
      <c r="B58" s="80" t="s">
        <v>561</v>
      </c>
      <c r="C58" s="479">
        <v>3621123.3</v>
      </c>
      <c r="D58" s="479">
        <v>3683710.6</v>
      </c>
      <c r="E58" s="81" t="s">
        <v>355</v>
      </c>
    </row>
    <row r="59" spans="1:5">
      <c r="A59" s="92">
        <v>4</v>
      </c>
      <c r="B59" s="351" t="s">
        <v>562</v>
      </c>
      <c r="C59" s="479">
        <v>55542.8</v>
      </c>
      <c r="D59" s="479">
        <v>55542.8</v>
      </c>
      <c r="E59" s="81" t="s">
        <v>129</v>
      </c>
    </row>
    <row r="60" spans="1:5">
      <c r="A60" s="92">
        <v>5</v>
      </c>
      <c r="B60" s="351" t="s">
        <v>563</v>
      </c>
      <c r="C60" s="479">
        <v>118996.2</v>
      </c>
      <c r="D60" s="479">
        <v>118996.2</v>
      </c>
      <c r="E60" s="81" t="s">
        <v>129</v>
      </c>
    </row>
    <row r="61" spans="1:5">
      <c r="A61" s="92">
        <v>6</v>
      </c>
      <c r="B61" s="351" t="s">
        <v>564</v>
      </c>
      <c r="C61" s="479">
        <v>3446584.3</v>
      </c>
      <c r="D61" s="479">
        <v>3509171.5</v>
      </c>
      <c r="E61" s="81" t="s">
        <v>355</v>
      </c>
    </row>
    <row r="62" spans="1:5">
      <c r="A62" s="92">
        <v>7</v>
      </c>
      <c r="B62" s="352" t="s">
        <v>565</v>
      </c>
      <c r="C62" s="479">
        <v>3139774.7</v>
      </c>
      <c r="D62" s="479">
        <v>3205414</v>
      </c>
      <c r="E62" s="81" t="s">
        <v>130</v>
      </c>
    </row>
    <row r="63" spans="1:5">
      <c r="A63" s="92">
        <v>8</v>
      </c>
      <c r="B63" s="352" t="s">
        <v>566</v>
      </c>
      <c r="C63" s="479">
        <v>306809.59999999998</v>
      </c>
      <c r="D63" s="479">
        <v>303757.5</v>
      </c>
      <c r="E63" s="81" t="s">
        <v>131</v>
      </c>
    </row>
    <row r="64" spans="1:5">
      <c r="A64" s="92">
        <v>9</v>
      </c>
      <c r="B64" s="353" t="s">
        <v>567</v>
      </c>
      <c r="C64" s="479">
        <v>0</v>
      </c>
      <c r="D64" s="479">
        <v>0</v>
      </c>
      <c r="E64" s="81" t="s">
        <v>367</v>
      </c>
    </row>
    <row r="65" spans="1:5">
      <c r="A65" s="92">
        <v>10</v>
      </c>
      <c r="B65" s="353" t="s">
        <v>568</v>
      </c>
      <c r="C65" s="479">
        <v>0</v>
      </c>
      <c r="D65" s="479">
        <v>0</v>
      </c>
      <c r="E65" s="81" t="s">
        <v>363</v>
      </c>
    </row>
    <row r="66" spans="1:5">
      <c r="A66" s="92">
        <v>11</v>
      </c>
      <c r="B66" s="83" t="s">
        <v>569</v>
      </c>
      <c r="C66" s="480">
        <f>+C58+C56</f>
        <v>3633804.6999999997</v>
      </c>
      <c r="D66" s="480">
        <f>+D58+D56</f>
        <v>3696392.1</v>
      </c>
      <c r="E66" s="76" t="s">
        <v>355</v>
      </c>
    </row>
    <row r="67" spans="1:5">
      <c r="A67" s="92">
        <v>12</v>
      </c>
      <c r="B67" s="83" t="s">
        <v>570</v>
      </c>
      <c r="C67" s="480">
        <f>+C53+C66</f>
        <v>23259179.000999995</v>
      </c>
      <c r="D67" s="480">
        <f>+D53+D66</f>
        <v>23324969.900000002</v>
      </c>
      <c r="E67" s="76" t="s">
        <v>355</v>
      </c>
    </row>
    <row r="69" spans="1:5">
      <c r="C69" s="84"/>
    </row>
  </sheetData>
  <hyperlinks>
    <hyperlink ref="A1" location="Index!A1" display="&lt;- zurück" xr:uid="{65BD2709-7A4A-4719-8B1A-DB31A8E9D2F9}"/>
  </hyperlink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b034ad-5263-42e6-bfbb-351927d897e8" xsi:nil="true"/>
    <lcf76f155ced4ddcb4097134ff3c332f xmlns="875ab208-e250-46dc-9d53-17758d6b1e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2872D7F3567E845A88F14F01409085E" ma:contentTypeVersion="13" ma:contentTypeDescription="Ein neues Dokument erstellen." ma:contentTypeScope="" ma:versionID="cc2c2997b1430edf8b9fdc48ba078f9d">
  <xsd:schema xmlns:xsd="http://www.w3.org/2001/XMLSchema" xmlns:xs="http://www.w3.org/2001/XMLSchema" xmlns:p="http://schemas.microsoft.com/office/2006/metadata/properties" xmlns:ns2="875ab208-e250-46dc-9d53-17758d6b1eef" xmlns:ns3="f7b034ad-5263-42e6-bfbb-351927d897e8" targetNamespace="http://schemas.microsoft.com/office/2006/metadata/properties" ma:root="true" ma:fieldsID="d2a011a84ea0e7dd19fa8b202b2d48e5" ns2:_="" ns3:_="">
    <xsd:import namespace="875ab208-e250-46dc-9d53-17758d6b1eef"/>
    <xsd:import namespace="f7b034ad-5263-42e6-bfbb-351927d897e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ab208-e250-46dc-9d53-17758d6b1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8e7e5b6c-b918-456f-bde5-0dbd0052dc3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b034ad-5263-42e6-bfbb-351927d897e8"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8dea0c58-29b4-4cde-b712-c84e982c0631}" ma:internalName="TaxCatchAll" ma:showField="CatchAllData" ma:web="f7b034ad-5263-42e6-bfbb-351927d897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BAC083-4509-4259-8EFF-46B54B5403EF}">
  <ds:schemaRefs>
    <ds:schemaRef ds:uri="http://schemas.microsoft.com/office/2006/metadata/properties"/>
    <ds:schemaRef ds:uri="http://schemas.microsoft.com/office/infopath/2007/PartnerControls"/>
    <ds:schemaRef ds:uri="f7b034ad-5263-42e6-bfbb-351927d897e8"/>
    <ds:schemaRef ds:uri="875ab208-e250-46dc-9d53-17758d6b1eef"/>
  </ds:schemaRefs>
</ds:datastoreItem>
</file>

<file path=customXml/itemProps2.xml><?xml version="1.0" encoding="utf-8"?>
<ds:datastoreItem xmlns:ds="http://schemas.openxmlformats.org/officeDocument/2006/customXml" ds:itemID="{87817BE2-DA15-4E79-AFC2-34D9EECADA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ab208-e250-46dc-9d53-17758d6b1eef"/>
    <ds:schemaRef ds:uri="f7b034ad-5263-42e6-bfbb-351927d897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C8758E-2211-42CD-A95E-7C31395A47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1</vt:i4>
      </vt:variant>
    </vt:vector>
  </HeadingPairs>
  <TitlesOfParts>
    <vt:vector size="35" baseType="lpstr">
      <vt:lpstr>Deckblatt</vt:lpstr>
      <vt:lpstr>Ref Date</vt:lpstr>
      <vt:lpstr>Index</vt:lpstr>
      <vt:lpstr>EU OV1</vt:lpstr>
      <vt:lpstr>EU KM1</vt:lpstr>
      <vt:lpstr>EU CMS1</vt:lpstr>
      <vt:lpstr>EU CMS2</vt:lpstr>
      <vt:lpstr>EU CC1</vt:lpstr>
      <vt:lpstr>EU CC2</vt:lpstr>
      <vt:lpstr>EU CCyB1</vt:lpstr>
      <vt:lpstr>EU CCyB2</vt:lpstr>
      <vt:lpstr>EU LR1</vt:lpstr>
      <vt:lpstr>EU LR2</vt:lpstr>
      <vt:lpstr>EU LR3</vt:lpstr>
      <vt:lpstr>EU LIQ1</vt:lpstr>
      <vt:lpstr>EU LIQ2</vt:lpstr>
      <vt:lpstr>EU CR1</vt:lpstr>
      <vt:lpstr>EU CR1-A</vt:lpstr>
      <vt:lpstr>EU CR2</vt:lpstr>
      <vt:lpstr>EU CQ1</vt:lpstr>
      <vt:lpstr>EU CQ4</vt:lpstr>
      <vt:lpstr>EU CQ5</vt:lpstr>
      <vt:lpstr>EU CQ7</vt:lpstr>
      <vt:lpstr>EU CR3</vt:lpstr>
      <vt:lpstr>EU CR4</vt:lpstr>
      <vt:lpstr>EU CR7</vt:lpstr>
      <vt:lpstr>EU CR7-A</vt:lpstr>
      <vt:lpstr>EU CR8</vt:lpstr>
      <vt:lpstr>EU CR10 SL</vt:lpstr>
      <vt:lpstr>EU CR10 Equity</vt:lpstr>
      <vt:lpstr>EU CCR7</vt:lpstr>
      <vt:lpstr>EU MR2-B</vt:lpstr>
      <vt:lpstr>EU CVA4</vt:lpstr>
      <vt:lpstr>EU ILAC</vt:lpstr>
      <vt:lpstr>Deckblatt!Druckbereich</vt:lpstr>
    </vt:vector>
  </TitlesOfParts>
  <Manager/>
  <Company>s IT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Azbekova Zhaniya BBA</dc:creator>
  <cp:keywords/>
  <dc:description/>
  <cp:lastModifiedBy>Sperl Joachim 0840 STMK</cp:lastModifiedBy>
  <cp:revision/>
  <dcterms:created xsi:type="dcterms:W3CDTF">2021-03-15T13:57:52Z</dcterms:created>
  <dcterms:modified xsi:type="dcterms:W3CDTF">2025-09-11T07:04:04Z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y fmtid="{D5CDD505-2E9C-101B-9397-08002B2CF9AE}" pid="9" name="ContentTypeId">
    <vt:lpwstr>0x010100E2872D7F3567E845A88F14F01409085E</vt:lpwstr>
  </property>
  <property fmtid="{D5CDD505-2E9C-101B-9397-08002B2CF9AE}" pid="10" name="MediaServiceImageTags">
    <vt:lpwstr/>
  </property>
</Properties>
</file>