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3-03\public\"/>
    </mc:Choice>
  </mc:AlternateContent>
  <xr:revisionPtr revIDLastSave="0" documentId="13_ncr:1_{F6EC6C55-E461-47C0-B959-12D3DA19D650}" xr6:coauthVersionLast="47" xr6:coauthVersionMax="47" xr10:uidLastSave="{00000000-0000-0000-0000-000000000000}"/>
  <bookViews>
    <workbookView xWindow="28692" yWindow="-108" windowWidth="29016" windowHeight="15816" tabRatio="879" xr2:uid="{00000000-000D-0000-FFFF-FFFF00000000}"/>
  </bookViews>
  <sheets>
    <sheet name="Introduction" sheetId="5" r:id="rId1"/>
    <sheet name="A. HTT General" sheetId="8" r:id="rId2"/>
    <sheet name="B2. HTT Public Sector Assets" sheetId="10" r:id="rId3"/>
    <sheet name="C. HTT Harmonised Glossary" sheetId="12" r:id="rId4"/>
    <sheet name="D. Bond List" sheetId="14" r:id="rId5"/>
  </sheets>
  <definedNames>
    <definedName name="_AMO_ContentDefinition_27559470" hidden="1">"'Partitions:3'"</definedName>
    <definedName name="_AMO_ContentDefinition_27559470.0" hidden="1">"'&lt;ContentDefinition name=""Programm1"" rsid=""27559470"" type=""SasProgram"" format=""ReportXml"" imgfmt=""ActiveX"" created=""12/15/2022 15:08:56"" modifed=""12/15/2022 15:08:56"" user="""" apply=""False"" css=""C:\Program Files (x86)\SAS94M6\x86\SASA'"</definedName>
    <definedName name="_AMO_ContentDefinition_27559470.1" hidden="1">"'ddinforMicrosoftOffice\8\Styles\AMODefault.css"" range="""" auto=""False"" xTime=""00:00:00"" rTime=""00:00:00"" bgnew=""False"" nFmt=""False"" grphSet=""True"" imgY=""0"" imgX=""0"" redirect=""False""&gt;_x000D_
  &lt;files /&gt;_x000D_
  &lt;parents /&gt;_x000D_
  &lt;children /&gt;_x000D_
 '"</definedName>
    <definedName name="_AMO_ContentDefinition_27559470.2" hidden="1">"' &lt;param n=""DisplayName"" v=""Programm1"" /&gt;_x000D_
  &lt;param n=""DisplayType"" v=""SAS-Programm"" /&gt;_x000D_
  &lt;param n=""Code"" v="""" /&gt;_x000D_
  &lt;param n=""ServerName"" v=""SASApp"" /&gt;_x000D_
&lt;/ContentDefinition&gt;'"</definedName>
    <definedName name="_AMO_ContentDefinition_646581546" hidden="1">"'Partitions:57'"</definedName>
    <definedName name="_AMO_ContentDefinition_646581546.0" hidden="1">"'&lt;ContentDefinition name=""ATT"" rsid=""646581546"" type=""BIReport"" format=""BIReport"" imgfmt=""ActiveX"" created=""11/03/2022 13:46:32"" modifed=""01/17/2023 11:23:47"" user=""MOSPOINTNER Patrick A96P6YA"" apply=""True"" css=""C:\Program Files (x86'"</definedName>
    <definedName name="_AMO_ContentDefinition_646581546.1" hidden="1">"')\SAS94M6\x86\SASAddinforMicrosoftOffice\8\Styles\AMODefault.css"" range=""ATT"" auto=""False"" xTime=""00:00:12.3107619"" rTime=""00:00:01.5079382"" bgnew=""False"" nFmt=""True"" grphSet=""True"" imgY=""480"" imgX=""640"" redirect=""False""&gt;_x000D_
  &lt;file'"</definedName>
    <definedName name="_AMO_ContentDefinition_646581546.10" hidden="1">"'ve659|F0.ve715|F0.ve744|F0.ve762|F0.ve846|F0.ve6953|F0.ve1072|F0.ve2330|F0.ve2445|F0.ve2527|F0.ve2547|F0.ve2617|F0.ve1095|F0.ve1258|F0.ve1372|F0.ve1402|F0.ve1442|F0.ve1813|F0.ve1941|F0.ve1981|F0.ve3035|F0.ve6481|F0.ve6500|F0.ve6519|F0.ve6538|F0.ve6553'"</definedName>
    <definedName name="_AMO_ContentDefinition_646581546.11" hidden="1">"'|ve101_FilterText|ve101|ve478_FilterText|ve478|ve659_FilterText|ve659|ve715_FilterText|ve715|ve744_FilterText|ve744|ve762_FilterText|ve762|ve846_FilterText|ve846|ve6953_FilterText|ve6953|ve1072_FilterText|ve1072|ve2330_FilterText|ve2330|ve2445_FilterT'"</definedName>
    <definedName name="_AMO_ContentDefinition_646581546.12" hidden="1">"'ext|ve2445|ve2527_FilterText|ve2527|ve2547_FilterText|ve2547|ve2617_FilterText|ve2617|ve1095_FilterText|ve1095|ve1258_FilterText|ve1258|ve1372_FilterText|ve1372|ve1402_FilterText|ve1402|ve1442_FilterText|ve1442|ve1813_FilterText|ve1813|ve1941_FilterTe'"</definedName>
    <definedName name="_AMO_ContentDefinition_646581546.13" hidden="1">"'xt|ve1941|ve1981_FilterText|ve1981|ve3035_FilterText|ve3035|ve6481_FilterText|ve6481|ve6500_FilterText|ve6500|ve6519_FilterText|ve6519|ve6538_FilterText|ve6538|ve6553_FilterText|ve6553"" /&gt;_x000D_
  &lt;param n=""RawValues"" v=""True"" /&gt;_x000D_
  &lt;param n=""RenderS'"</definedName>
    <definedName name="_AMO_ContentDefinition_646581546.14" hidden="1">"'ectionsOnSheets"" v=""False"" /&gt;_x000D_
  &lt;param n=""report.state"" v=""{1D31B67B-90A0-48B6-81BF-6A160214705B}"" /&gt;_x000D_
  &lt;param n=""section_vi6.section.state"" v=""{DDD51C16-C266-4202-8F83-347FC8F867C2}"" /&gt;_x000D_
  &lt;param n=""section_vi6.ve1236.state"" v=""{698B6'"</definedName>
    <definedName name="_AMO_ContentDefinition_646581546.15" hidden="1">"'F41-AE61-475A-A7DB-25074CEA5431}"" /&gt;_x000D_
  &lt;param n=""section_vi6.dd1239.state"" v=""{11D1EF14-3609-48AE-A582-7CE60A324D7D}"" /&gt;_x000D_
  &lt;param n=""section_vi6.dd4255.state"" v=""{50FB2931-490A-4042-A623-C918D34F7291}"" /&gt;_x000D_
  &lt;param n=""section_vi6.ve478.s'"</definedName>
    <definedName name="_AMO_ContentDefinition_646581546.16" hidden="1">"'tate"" v=""{639522F8-7A16-4057-9387-91ED18F1DB6C}"" /&gt;_x000D_
  &lt;param n=""section_vi6.dd1030.state"" v=""{911D3869-94B4-49FB-9F79-0F611FFDBA46}"" /&gt;_x000D_
  &lt;param n=""section_vi6.ve659.state"" v=""{9B63605C-911B-4946-9633-798163102DD6}"" /&gt;_x000D_
  &lt;param n=""secti'"</definedName>
    <definedName name="_AMO_ContentDefinition_646581546.17" hidden="1">"'on_vi6.dd1021.state"" v=""{7FCB3DD8-05AF-4AC2-BFEF-7D6CF6191F54}"" /&gt;_x000D_
  &lt;param n=""section_vi6.ve715.state"" v=""{EC18F94F-7119-4E98-A623-640E0691689A}"" /&gt;_x000D_
  &lt;param n=""section_vi6.dd1039.state"" v=""{1FCE85FD-CAE7-4A86-A0D5-B788F920862F}"" /&gt;_x000D_
  '"</definedName>
    <definedName name="_AMO_ContentDefinition_646581546.18" hidden="1">"'&lt;param n=""section_vi6.dd738.state"" v=""{4A0159E6-5CC3-4C28-8C99-1B25A7D87154}"" /&gt;_x000D_
  &lt;param n=""section_vi6.ve762.state"" v=""{E1244D97-F2A4-458A-9655-0FB4A92F5C59}"" /&gt;_x000D_
  &lt;param n=""section_vi6.dd4691.state"" v=""{BF43AA6E-D742-4308-A856-AFCE4C2'"</definedName>
    <definedName name="_AMO_ContentDefinition_646581546.19" hidden="1">"'DA03D}"" /&gt;_x000D_
  &lt;param n=""section_vi6.dd849.state"" v=""{CE72C30E-038D-4C9C-85DF-6CA97129B5CC}"" /&gt;_x000D_
  &lt;param n=""section_vi6933.section.state"" v=""{C9BCC8E7-6423-46F9-A673-2E942D30B1A6}"" /&gt;_x000D_
  &lt;param n=""section_vi6933.ve6940.state"" v=""{00A7475A-'"</definedName>
    <definedName name="_AMO_ContentDefinition_646581546.2" hidden="1">"'s&gt;C:\Users\A96P6YA\OneDrive - Erste Group\Documents\My SAS Files\Add-In for Microsoft Office\reports\_SOA_VisualAnalyticsReport.651096664.646581546\report.xml&lt;/files&gt;_x000D_
  &lt;parents /&gt;_x000D_
  &lt;children /&gt;_x000D_
  &lt;param n=""DisplayName"" v=""ATT"" /&gt;_x000D_
  &lt;param n'"</definedName>
    <definedName name="_AMO_ContentDefinition_646581546.20" hidden="1">"'ECA8-4998-95F8-CFFDE3FA5FFA}"" /&gt;_x000D_
  &lt;param n=""section_vi6933.dd6935.state"" v=""{D124D0C4-CC3C-40DC-9EE7-8A7E4E289895}"" /&gt;_x000D_
  &lt;param n=""section_vi6933.dd6956.state"" v=""{C8FB8994-022D-46A0-887C-C0628757ACAF}"" /&gt;_x000D_
  &lt;param n=""section_vi1055.sec'"</definedName>
    <definedName name="_AMO_ContentDefinition_646581546.21" hidden="1">"'tion.state"" v=""{26F4AB94-323D-48C8-95A3-CA25BBC9FF69}"" /&gt;_x000D_
  &lt;param n=""section_vi1055.ve3540.state"" v=""{9CABD7DD-C67E-4174-936A-F0399865F8CB}"" /&gt;_x000D_
  &lt;param n=""section_vi1055.dd3535.state"" v=""{60C8255A-F6C4-4C40-9A26-17497FB39CC6}"" /&gt;_x000D_
  &lt;p'"</definedName>
    <definedName name="_AMO_ContentDefinition_646581546.22" hidden="1">"'aram n=""section_vi1055.ve1072.state"" v=""{A581C28D-2016-4F5E-8BB2-F27353BA7D47}"" /&gt;_x000D_
  &lt;param n=""section_vi1055.dd1677.state"" v=""{FC35DF85-E71B-4695-8D7A-BFAAAE223CC2}"" /&gt;_x000D_
  &lt;param n=""section_vi1055.ve2330.state"" v=""{A8C9CDEB-551D-4102-AEA6'"</definedName>
    <definedName name="_AMO_ContentDefinition_646581546.23" hidden="1">"'-30BD4805D03C}"" /&gt;_x000D_
  &lt;param n=""section_vi1055.dd2329.state"" v=""{DF12E1CD-A403-44D7-BE56-3F663C38EB8D}"" /&gt;_x000D_
  &lt;param n=""section_vi1055.ve2617.state"" v=""{C596044B-1C9E-4E9C-923B-6C908A1B22DC}"" /&gt;_x000D_
  &lt;param n=""section_vi1055.dd2616.state"" v='"</definedName>
    <definedName name="_AMO_ContentDefinition_646581546.24" hidden="1">"'""{24212CF4-7079-4481-9A87-FFCC88C7B258}"" /&gt;_x000D_
  &lt;param n=""section_vi1055.ve1095.state"" v=""{0A1A80D8-7DD7-43AE-8073-F246A496B6A2}"" /&gt;_x000D_
  &lt;param n=""section_vi1055.dd1106.state"" v=""{C5A7D64C-C419-46E8-A897-C3D99E1BCDB9}"" /&gt;_x000D_
  &lt;param n=""section'"</definedName>
    <definedName name="_AMO_ContentDefinition_646581546.25" hidden="1">"'_vi1055.ve1258.state"" v=""{331F4793-350A-4712-9983-D3869256702D}"" /&gt;_x000D_
  &lt;param n=""section_vi1055.dd1257.state"" v=""{AEBD5D9B-FDB2-46E6-97EB-EF692F183C63}"" /&gt;_x000D_
  &lt;param n=""section_vi1055.ve1372.state"" v=""{D9260DE1-5E90-4BA0-857A-BFC801F4626D}""'"</definedName>
    <definedName name="_AMO_ContentDefinition_646581546.26" hidden="1">"' /&gt;_x000D_
  &lt;param n=""section_vi1055.dd1371.state"" v=""{6EC7239A-D4DF-42FD-98B8-EB612C7107A0}"" /&gt;_x000D_
  &lt;param n=""section_vi1055.ve1402.state"" v=""{DA9D29CA-503E-4CB4-83B1-39AD3E06303B}"" /&gt;_x000D_
  &lt;param n=""section_vi1055.dd1401.state"" v=""{76089978-7A31-'"</definedName>
    <definedName name="_AMO_ContentDefinition_646581546.27" hidden="1">"'49F4-9397-B678F3A02BD2}"" /&gt;_x000D_
  &lt;param n=""section_vi1055.ve2445.state"" v=""{D78D9060-8F5F-4802-B8D4-D4DFF4B2985D}"" /&gt;_x000D_
  &lt;param n=""section_vi1055.dd2444.state"" v=""{FA4B165E-0495-49EF-8C92-EA9A0447154C}"" /&gt;_x000D_
  &lt;param n=""section_vi1055.ve2527.'"</definedName>
    <definedName name="_AMO_ContentDefinition_646581546.28" hidden="1">"'state"" v=""{2D7EA359-FF8A-4EF7-837A-546DE53DEFD3}"" /&gt;_x000D_
  &lt;param n=""section_vi1055.dd2526.state"" v=""{13E5FB2C-B351-4BF9-93B0-87A9EE0643CC}"" /&gt;_x000D_
  &lt;param n=""section_vi1055.ve2547.state"" v=""{6FD5490B-5281-4772-A629-56AFF761227D}"" /&gt;_x000D_
  &lt;param '"</definedName>
    <definedName name="_AMO_ContentDefinition_646581546.29" hidden="1">"'n=""section_vi1055.dd2546.state"" v=""{26B5FC6C-E469-4F16-9E72-60F175F27211}"" /&gt;_x000D_
  &lt;param n=""section_vi1423.section.state"" v=""{2EC17901-DF9A-432F-8D12-D9C655FADFD0}"" /&gt;_x000D_
  &lt;param n=""section_vi1423.ve3569.state"" v=""{B9A22F0B-65E7-4D42-B070-00'"</definedName>
    <definedName name="_AMO_ContentDefinition_646581546.3" hidden="1">"'=""DisplayType"" v=""Bericht (2G)"" /&gt;_x000D_
  &lt;param n=""AMO_Version"" v=""8.2"" /&gt;_x000D_
  &lt;param n=""ServerHostName"" v=""sascpcc1.eb.lan.at"" /&gt;_x000D_
  &lt;param n=""Author"" v=""MOSPOINTNER Patrick A96P6YA"" /&gt;_x000D_
  &lt;param n=""AMO_UniqueID"" v=""/reports/reports/1f'"</definedName>
    <definedName name="_AMO_ContentDefinition_646581546.30" hidden="1">"'83D4D2BBD4}"" /&gt;_x000D_
  &lt;param n=""section_vi1423.dd3564.state"" v=""{02BEFEBB-868D-4FAC-802B-21FDE6869244}"" /&gt;_x000D_
  &lt;param n=""section_vi1423.ve1425.state"" v=""{7ABBE5E3-DE6D-47D4-96C9-08012D563194}"" /&gt;_x000D_
  &lt;param n=""section_vi1423.dd1428.state"" v=""{D'"</definedName>
    <definedName name="_AMO_ContentDefinition_646581546.31" hidden="1">"'C4088A4-54F4-42EB-B961-48C8B3D7CCC2}"" /&gt;_x000D_
  &lt;param n=""section_vi1423.ve1442.state"" v=""{ACE9EB75-5747-4829-9F43-68F86B9542C5}"" /&gt;_x000D_
  &lt;param n=""section_vi1423.dd1445.state"" v=""{D7C6DF8C-ACA3-4F94-A285-8797311A7C2E}"" /&gt;_x000D_
  &lt;param n=""section_vi1'"</definedName>
    <definedName name="_AMO_ContentDefinition_646581546.32" hidden="1">"'423.ve1813.state"" v=""{02857932-C5F0-4A87-A9D7-2DDE4832148B}"" /&gt;_x000D_
  &lt;param n=""section_vi1423.dd1812.state"" v=""{F1D8133A-9AC3-4C2B-8CA7-659C1AE53C3A}"" /&gt;_x000D_
  &lt;param n=""section_vi1423.ve1941.state"" v=""{4E3FB999-F1EB-4A5E-8CEE-19426773F583}"" /&gt;_x000D_'"</definedName>
    <definedName name="_AMO_ContentDefinition_646581546.33" hidden="1">"'
  &lt;param n=""section_vi1423.dd1940.state"" v=""{F6E199C3-A5E1-4D28-B4EA-470610DC66E8}"" /&gt;_x000D_
  &lt;param n=""section_vi1423.ve1981.state"" v=""{1E16BFB6-B238-4932-B698-DDA4B6956B2F}"" /&gt;_x000D_
  &lt;param n=""section_vi1423.dd1980.state"" v=""{EEDF2C80-8860-4721'"</definedName>
    <definedName name="_AMO_ContentDefinition_646581546.34" hidden="1">"'-B727-FBFBA6749A4B}"" /&gt;_x000D_
  &lt;param n=""section_vi1423.ve3035.state"" v=""{878D55B1-1FFC-4469-AB20-8333F81B89C7}"" /&gt;_x000D_
  &lt;param n=""section_vi1423.dd3034.state"" v=""{7FD56E80-D971-4AD9-A5FC-733E9CFF4FED}"" /&gt;_x000D_
  &lt;param n=""section_vi6560.section.sta'"</definedName>
    <definedName name="_AMO_ContentDefinition_646581546.35" hidden="1">"'te"" v=""{00CB1399-4CE8-425A-980D-3DB0231E0AEA}"" /&gt;_x000D_
  &lt;param n=""section_vi6560.ve6462.state"" v=""{1643C6B3-041D-46E2-8D44-016D081F7BD1}"" /&gt;_x000D_
  &lt;param n=""section_vi6560.dd6458.state"" v=""{6FFF0B90-C5D4-44E5-8AFB-A29B554E28ED}"" /&gt;_x000D_
  &lt;param n=""'"</definedName>
    <definedName name="_AMO_ContentDefinition_646581546.36" hidden="1">"'section_vi6560.ve6469.state"" v=""{BAB659F8-4297-4018-9CCD-DD3F0532E25A}"" /&gt;_x000D_
  &lt;param n=""section_vi6560.dd6465.state"" v=""{D083E861-23C6-4025-98FA-4BD192D00040}"" /&gt;_x000D_
  &lt;param n=""section_vi6560.ve6481.state"" v=""{53947E82-55E2-4D50-817B-5975CD9'"</definedName>
    <definedName name="_AMO_ContentDefinition_646581546.37" hidden="1">"'E42FB}"" /&gt;_x000D_
  &lt;param n=""section_vi6560.dd6480.state"" v=""{AC3B5A1D-B5B6-4C3B-8937-2E2241F50875}"" /&gt;_x000D_
  &lt;param n=""section_vi6560.ve6500.state"" v=""{4DAF3073-16CA-448A-A88C-EED3DEC9A168}"" /&gt;_x000D_
  &lt;param n=""section_vi6560.dd6499.state"" v=""{C1ED4C'"</definedName>
    <definedName name="_AMO_ContentDefinition_646581546.38" hidden="1">"'E3-41B7-4597-81B5-69B4F607ABDC}"" /&gt;_x000D_
  &lt;param n=""section_vi6560.ve6519.state"" v=""{05715957-D380-48D9-9805-01019FB38AD1}"" /&gt;_x000D_
  &lt;param n=""section_vi6560.dd6518.state"" v=""{945E218F-1D5B-49AC-9D8A-A25E6448525F}"" /&gt;_x000D_
  &lt;param n=""section_vi6560.v'"</definedName>
    <definedName name="_AMO_ContentDefinition_646581546.39" hidden="1">"'e6538.state"" v=""{3C0F61FC-1AAB-437E-9BAF-662A06123AC7}"" /&gt;_x000D_
  &lt;param n=""section_vi6560.dd6537.state"" v=""{6818C0EC-0D3E-4C77-A94D-D4924023DF06}"" /&gt;_x000D_
  &lt;param n=""section_vi6560.ve6553.state"" v=""{3EA09845-7C83-4ED8-BD1D-69C7A487E378}"" /&gt;_x000D_
  &lt;'"</definedName>
    <definedName name="_AMO_ContentDefinition_646581546.4" hidden="1">"'2b57fc-3960-4348-9791-cb5de2b19a5a"" /&gt;_x000D_
  &lt;param n=""AMO_ReportName"" v=""ATT"" /&gt;_x000D_
  &lt;param n=""AMO_Description"" v="""" /&gt;_x000D_
  &lt;param n=""AMO_Keywords"" v="""" /&gt;_x000D_
  &lt;param n=""DNA"" v=""&amp;lt;DNA&amp;gt;&amp;#xD;&amp;#xA;  &amp;lt;Type&amp;gt;TransportPortableReport&amp;lt;'"</definedName>
    <definedName name="_AMO_ContentDefinition_646581546.40" hidden="1">"'param n=""section_vi6560.dd6552.state"" v=""{80733146-8E1E-4665-9036-B12B9894D2D1}"" /&gt;_x000D_
  &lt;param n=""section_vi6696.section.state"" v=""{C4961375-2BDF-438E-90D4-5C2ABBE89983}"" /&gt;_x000D_
  &lt;param n=""section_vi6696.ve6605.state"" v=""{3A366D24-7DB1-4718-8F'"</definedName>
    <definedName name="_AMO_ContentDefinition_646581546.41" hidden="1">"'B4-C4CC52229A89}"" /&gt;_x000D_
  &lt;param n=""section_vi6696.dd6601.state"" v=""{0F47F494-2D18-4B3B-A40A-58EA22072480}"" /&gt;_x000D_
  &lt;param n=""section_vi6696.dd6608.state"" v=""{5D724E27-60F8-4245-9459-5C91410AE98C}"" /&gt;_x000D_
  &lt;param n=""section_vi6696.ve6632.state"" '"</definedName>
    <definedName name="_AMO_ContentDefinition_646581546.42" hidden="1">"'v=""{B6E6F3C3-D806-4CCF-99BE-CB7C1E2D3898}"" /&gt;_x000D_
  &lt;param n=""section_vi6696.dd6631.state"" v=""{60FACBA3-FF7C-4A51-977B-7E3DDDF09916}"" /&gt;_x000D_
  &lt;param n=""section_vi6696.ve6645.state"" v=""{D533ED5B-3BC6-42C7-AC44-093F852C3418}"" /&gt;_x000D_
  &lt;param n=""secti'"</definedName>
    <definedName name="_AMO_ContentDefinition_646581546.43" hidden="1">"'on_vi6696.dd6644.state"" v=""{9847BCD9-9CBE-465A-BE7C-3269FB4540FF}"" /&gt;_x000D_
  &lt;param n=""section_vi6696.ve6657.state"" v=""{B5F63672-EA9C-4A85-BC31-83F7D8A102CB}"" /&gt;_x000D_
  &lt;param n=""section_vi6696.dd6656.state"" v=""{1A872561-D272-46C8-929C-0241B4A92986'"</definedName>
    <definedName name="_AMO_ContentDefinition_646581546.44" hidden="1">"'}"" /&gt;_x000D_
  &lt;param n=""section_vi6696.dd6664.state"" v=""{FE5C39CF-A3EB-478B-A363-D323750D0D7F}"" /&gt;_x000D_
  &lt;param n=""section_vi6696.ve6680.state"" v=""{52B055A1-D5DD-4934-ACD5-265F2C2945FC}"" /&gt;_x000D_
  &lt;param n=""section_vi6696.dd6679.state"" v=""{00CA0B4D-B2'"</definedName>
    <definedName name="_AMO_ContentDefinition_646581546.45" hidden="1">"'61-4750-AECB-818F0BDC63FD}"" /&gt;_x000D_
  &lt;param n=""section_vi6696.dd6687.state"" v=""{FA841515-96D9-4C14-A488-6A088E5CA879}"" /&gt;_x000D_
  &lt;param n=""section_vi7096.section.state"" v=""{D948BE4B-8272-4579-BFCA-F79734C4DD5E}"" /&gt;_x000D_
  &lt;param n=""section_vi7096.ve70'"</definedName>
    <definedName name="_AMO_ContentDefinition_646581546.46" hidden="1">"'75.state"" v=""{8795029B-2116-445F-8214-C11318320D3C}"" /&gt;_x000D_
  &lt;param n=""section_vi7096.dd7069.state"" v=""{DBF4E018-F105-4BEC-B45B-2BD8B588524C}"" /&gt;_x000D_
  &lt;param n=""section_vi7096.dd7213.state"" v=""{F884FF73-6BD2-4A33-B957-3CD1B2B2786E}"" /&gt;_x000D_
  &lt;par'"</definedName>
    <definedName name="_AMO_ContentDefinition_646581546.47" hidden="1">"'am n=""section_vi3422.section.state"" v=""{46A58521-E1C5-4078-9DFF-2972881C6FA4}"" /&gt;_x000D_
  &lt;param n=""section_vi3422.ve3596.state"" v=""{49E1661F-699B-4678-AB71-161FD4685852}"" /&gt;_x000D_
  &lt;param n=""section_vi3422.dd3591.state"" v=""{D604D5CF-05AD-4AA6-9685-'"</definedName>
    <definedName name="_AMO_ContentDefinition_646581546.48" hidden="1">"'F744D9AE5F59}"" /&gt;_x000D_
  &lt;param n=""section_vi3422.ve3499.state"" v=""{6F247BCE-68D8-420E-91E1-C799C5F30F7A}"" /&gt;_x000D_
  &lt;param n=""section_vi3422.dd3502.state"" v=""{57E9209D-672C-4BA2-A056-5B97CF13D4FD}"" /&gt;_x000D_
  &lt;param n=""section_vi3422.ve3720.state"" v=""'"</definedName>
    <definedName name="_AMO_ContentDefinition_646581546.49" hidden="1">"'{A5AA6E98-6997-457B-96A2-301324BA9F50}"" /&gt;_x000D_
  &lt;param n=""section_vi3422.dd3719.state"" v=""{A12F7209-5801-4994-9C19-299B66FB67AB}"" /&gt;_x000D_
  &lt;param n=""section_vi3422.ve4992.state"" v=""{2FA467F6-A026-4D6B-A4C9-0A1E80520F08}"" /&gt;_x000D_
  &lt;param n=""section_v'"</definedName>
    <definedName name="_AMO_ContentDefinition_646581546.5" hidden="1">"'/Type&amp;gt;&amp;#xD;&amp;#xA;  &amp;lt;Name&amp;gt;ATT&amp;lt;/Name&amp;gt;&amp;#xD;&amp;#xA;  &amp;lt;Version&amp;gt;1&amp;lt;/Version&amp;gt;&amp;#xD;&amp;#xA;  &amp;lt;Assembly /&amp;gt;&amp;#xD;&amp;#xA;  &amp;lt;Factory /&amp;gt;&amp;#xD;&amp;#xA;  &amp;lt;ID&amp;gt;/reports/reports/1f2b57fc-3960-4348-9791-cb5de2b19a5a&amp;lt;/ID&amp;gt;&amp;#xD;&amp;#xA;  &amp;'"</definedName>
    <definedName name="_AMO_ContentDefinition_646581546.50" hidden="1">"'i3422.dd4991.state"" v=""{A1CFC0F6-2495-48D9-A06B-A152DC3C3A8C}"" /&gt;_x000D_
  &lt;param n=""section_vi3422.ve5823.state"" v=""{E6713CC9-FEBF-4A3C-8E83-95295525883F}"" /&gt;_x000D_
  &lt;param n=""section_vi3422.dd5826.state"" v=""{18A3F733-4E6C-42AD-958B-A288281C5E8A}"" /'"</definedName>
    <definedName name="_AMO_ContentDefinition_646581546.51" hidden="1">"'&gt;_x000D_
  &lt;param n=""section_vi3422.ve4949.state"" v=""{9097A2B7-10A9-4751-A85D-067806453158}"" /&gt;_x000D_
  &lt;param n=""section_vi3422.dd4948.state"" v=""{1BD270B0-4296-4901-84F5-76DD01B43E30}"" /&gt;_x000D_
  &lt;param n=""section_vi3422.ve4968.state"" v=""{9B0AE510-1295-40'"</definedName>
    <definedName name="_AMO_ContentDefinition_646581546.52" hidden="1">"'CF-89E7-EFA601E0E5B6}"" /&gt;_x000D_
  &lt;param n=""section_vi3422.dd4967.state"" v=""{5FA53EED-BEBB-4036-A8AF-383F6C41701C}"" /&gt;_x000D_
  &lt;param n=""section_vi3422.ve3922.state"" v=""{BE5E8BD2-9C30-4E07-8DEF-95AA637B79A3}"" /&gt;_x000D_
  &lt;param n=""section_vi3422.dd3921.st'"</definedName>
    <definedName name="_AMO_ContentDefinition_646581546.53" hidden="1">"'ate"" v=""{880148AC-4101-4A6B-A91C-1F7FB769670F}"" /&gt;_x000D_
  &lt;param n=""section_vi3422.ve3755.state"" v=""{1DF2A77C-D0AA-439A-AEFF-4768A4366809}"" /&gt;_x000D_
  &lt;param n=""section_vi3422.dd3754.state"" v=""{70AAADC7-A3BA-4E77-9520-6B4BF0BF11F6}"" /&gt;_x000D_
  &lt;param n='"</definedName>
    <definedName name="_AMO_ContentDefinition_646581546.54" hidden="1">"'""section_vi3422.ve4834.state"" v=""{38D10FC7-D8BD-4BF2-908B-6874CEC1C6C7}"" /&gt;_x000D_
  &lt;param n=""section_vi3422.dd4833.state"" v=""{A270647F-E03A-443F-A383-6BBFB1942D16}"" /&gt;_x000D_
  &lt;param n=""ve723.state"" v=""{BB3BE04C-B877-4DB0-812E-41C26B75D9F2}"" /&gt;_x000D_
 '"</definedName>
    <definedName name="_AMO_ContentDefinition_646581546.55" hidden="1">"' &lt;param n=""dd1712.state"" v=""{3E742334-74FA-4989-BB95-5DC085EA0B7E}"" /&gt;_x000D_
  &lt;param n=""report.xml"" v=""{8A3F8E2B-7AD3-472F-99C1-E5595DA8B7BE}"" /&gt;_x000D_
  &lt;param n=""userStateReport.xml"" v=""{F36B231C-732D-4E1B-89DE-C118ACF58660}"" /&gt;_x000D_
  &lt;ExcelXMLOptio'"</definedName>
    <definedName name="_AMO_ContentDefinition_646581546.56" hidden="1">"'ns AdjColWidths=""True"" RowOpt=""InsertEntire"" ColOpt=""InsertCells"" /&gt;_x000D_
&lt;/ContentDefinition&gt;'"</definedName>
    <definedName name="_AMO_ContentDefinition_646581546.6" hidden="1">"'lt;Path&amp;gt;/Credit Claims and Coverpool/Coverpool Issuer Reporting/ATT&amp;lt;/Path&amp;gt;&amp;#xD;&amp;#xA;  &amp;lt;Server&amp;gt;https://sascpcc1.eb.lan.at&amp;lt;/Server&amp;gt;&amp;#xD;&amp;#xA;  &amp;lt;VisualAnalyticsReportURL&amp;gt;https://sascpcc1.eb.lan.at/links/resources/report?uri=/re'"</definedName>
    <definedName name="_AMO_ContentDefinition_646581546.7" hidden="1">"'ports/reports/1f2b57fc-3960-4348-9791-cb5de2b19a5a&amp;lt;/VisualAnalyticsReportURL&amp;gt;&amp;#xD;&amp;#xA;&amp;lt;/DNA&amp;gt;"" /&gt;_x000D_
  &lt;param n=""AllowWebContent"" v=""True"" /&gt;_x000D_
  &lt;param n=""ReportServer"" v=""https://sascpcc1.eb.lan.at"" /&gt;_x000D_
  &lt;param n=""Thumbnail"" v='"</definedName>
    <definedName name="_AMO_ContentDefinition_646581546.8" hidden="1">"'""C:\Users\A96P6YA\OneDrive - Erste Group\Documents\My SAS Files\Add-In for Microsoft Office\reportThumbnails\1f2b57fc-3960-4348-9791-cb5de2b19a5a.png"" /&gt;_x000D_
  &lt;param n=""ReportId"" v=""/reports/reports/1f2b57fc-3960-4348-9791-cb5de2b19a5a"" /&gt;_x000D_
  &lt;pa'"</definedName>
    <definedName name="_AMO_ContentDefinition_646581546.9" hidden="1">"'ram n=""ShareURL"" v=""https://sascpcc1.eb.lan.at/links/resources/report?uri=/reports/reports/1f2b57fc-3960-4348-9791-cb5de2b19a5a"" /&gt;_x000D_
  &lt;param n=""ClassName"" v=""SAS.OfficeAddin.BIReport"" /&gt;_x000D_
  &lt;param n=""UnselectedIds"" v=""F0.ve101|F0.ve478|F0.'"</definedName>
    <definedName name="_AMO_ContentLocation_646581546_BRD_F0.ve3499" hidden="1">"'&lt;ContentLocation path=""F0.ve3499"" rsid=""646581546"" tag=""BRD"" fid=""0""&gt;_x000D_
  &lt;param n=""_NumRows"" v=""2"" /&gt;_x000D_
  &lt;param n=""_NumCols"" v=""4"" /&gt;_x000D_
  &lt;param n=""useNativeGraph"" v=""False"" /&gt;_x000D_
&lt;/ContentLocation&gt;'"</definedName>
    <definedName name="_AMO_ContentLocation_646581546_BRD_F0.ve3499_FilterText" hidden="1">"'&lt;ContentLocation path=""F0.ve3499_FilterText"" rsid=""646581546"" tag=""BRD"" fid=""0""&gt;_x000D_
  &lt;param n=""_NumRows"" v=""2"" /&gt;_x000D_
  &lt;param n=""_NumCols"" v=""4"" /&gt;_x000D_
&lt;/ContentLocation&gt;'"</definedName>
    <definedName name="_AMO_ContentLocation_646581546_BRD_F0.ve3720" hidden="1">"'&lt;ContentLocation path=""F0.ve3720"" rsid=""646581546"" tag=""BRD"" fid=""0""&gt;_x000D_
  &lt;param n=""_NumRows"" v=""8"" /&gt;_x000D_
  &lt;param n=""_NumCols"" v=""7"" /&gt;_x000D_
  &lt;param n=""useNativeGraph"" v=""False"" /&gt;_x000D_
&lt;/ContentLocation&gt;'"</definedName>
    <definedName name="_AMO_ContentLocation_646581546_BRD_F0.ve3720_FilterText" hidden="1">"'&lt;ContentLocation path=""F0.ve3720_FilterText"" rsid=""646581546"" tag=""BRD"" fid=""0""&gt;_x000D_
  &lt;param n=""_NumRows"" v=""2"" /&gt;_x000D_
  &lt;param n=""_NumCols"" v=""7"" /&gt;_x000D_
&lt;/ContentLocation&gt;'"</definedName>
    <definedName name="_AMO_ContentLocation_646581546_BRD_F0.ve3755" hidden="1">"'&lt;ContentLocation path=""F0.ve3755"" rsid=""646581546"" tag=""BRD"" fid=""0""&gt;_x000D_
  &lt;param n=""_NumRows"" v=""9"" /&gt;_x000D_
  &lt;param n=""_NumCols"" v=""7"" /&gt;_x000D_
  &lt;param n=""useNativeGraph"" v=""False"" /&gt;_x000D_
&lt;/ContentLocation&gt;'"</definedName>
    <definedName name="_AMO_ContentLocation_646581546_BRD_F0.ve3755_FilterText" hidden="1">"'&lt;ContentLocation path=""F0.ve3755_FilterText"" rsid=""646581546"" tag=""BRD"" fid=""0""&gt;_x000D_
  &lt;param n=""_NumRows"" v=""2"" /&gt;_x000D_
  &lt;param n=""_NumCols"" v=""7"" /&gt;_x000D_
&lt;/ContentLocation&gt;'"</definedName>
    <definedName name="_AMO_ContentLocation_646581546_BRD_F0.ve3922" hidden="1">"'&lt;ContentLocation path=""F0.ve3922"" rsid=""646581546"" tag=""BRD"" fid=""0""&gt;_x000D_
  &lt;param n=""_NumRows"" v=""6"" /&gt;_x000D_
  &lt;param n=""_NumCols"" v=""7"" /&gt;_x000D_
  &lt;param n=""useNativeGraph"" v=""False"" /&gt;_x000D_
&lt;/ContentLocation&gt;'"</definedName>
    <definedName name="_AMO_ContentLocation_646581546_BRD_F0.ve3922_FilterText" hidden="1">"'&lt;ContentLocation path=""F0.ve3922_FilterText"" rsid=""646581546"" tag=""BRD"" fid=""0""&gt;_x000D_
  &lt;param n=""_NumRows"" v=""2"" /&gt;_x000D_
  &lt;param n=""_NumCols"" v=""7"" /&gt;_x000D_
&lt;/ContentLocation&gt;'"</definedName>
    <definedName name="_AMO_ContentLocation_646581546_BRD_F0.ve4834" hidden="1">"'&lt;ContentLocation path=""F0.ve4834"" rsid=""646581546"" tag=""BRD"" fid=""0""&gt;_x000D_
  &lt;param n=""_NumRows"" v=""14"" /&gt;_x000D_
  &lt;param n=""_NumCols"" v=""2"" /&gt;_x000D_
  &lt;param n=""useNativeGraph"" v=""False"" /&gt;_x000D_
&lt;/ContentLocation&gt;'"</definedName>
    <definedName name="_AMO_ContentLocation_646581546_BRD_F0.ve4834_FilterText" hidden="1">"'&lt;ContentLocation path=""F0.ve4834_FilterText"" rsid=""646581546"" tag=""BRD"" fid=""0""&gt;_x000D_
  &lt;param n=""_NumRows"" v=""2"" /&gt;_x000D_
  &lt;param n=""_NumCols"" v=""2"" /&gt;_x000D_
&lt;/ContentLocation&gt;'"</definedName>
    <definedName name="_AMO_ContentLocation_646581546_BRD_F0.ve4949" hidden="1">"'&lt;ContentLocation path=""F0.ve4949"" rsid=""646581546"" tag=""BRD"" fid=""0""&gt;_x000D_
  &lt;param n=""_NumRows"" v=""4"" /&gt;_x000D_
  &lt;param n=""_NumCols"" v=""3"" /&gt;_x000D_
  &lt;param n=""useNativeGraph"" v=""False"" /&gt;_x000D_
&lt;/ContentLocation&gt;'"</definedName>
    <definedName name="_AMO_ContentLocation_646581546_BRD_F0.ve4949_FilterText" hidden="1">"'&lt;ContentLocation path=""F0.ve4949_FilterText"" rsid=""646581546"" tag=""BRD"" fid=""0""&gt;_x000D_
  &lt;param n=""_NumRows"" v=""2"" /&gt;_x000D_
  &lt;param n=""_NumCols"" v=""3"" /&gt;_x000D_
&lt;/ContentLocation&gt;'"</definedName>
    <definedName name="_AMO_ContentLocation_646581546_BRD_F0.ve4968" hidden="1">"'&lt;ContentLocation path=""F0.ve4968"" rsid=""646581546"" tag=""BRD"" fid=""0""&gt;_x000D_
  &lt;param n=""_NumRows"" v=""5"" /&gt;_x000D_
  &lt;param n=""_NumCols"" v=""3"" /&gt;_x000D_
  &lt;param n=""useNativeGraph"" v=""False"" /&gt;_x000D_
&lt;/ContentLocation&gt;'"</definedName>
    <definedName name="_AMO_ContentLocation_646581546_BRD_F0.ve4968_FilterText" hidden="1">"'&lt;ContentLocation path=""F0.ve4968_FilterText"" rsid=""646581546"" tag=""BRD"" fid=""0""&gt;_x000D_
  &lt;param n=""_NumRows"" v=""2"" /&gt;_x000D_
  &lt;param n=""_NumCols"" v=""3"" /&gt;_x000D_
&lt;/ContentLocation&gt;'"</definedName>
    <definedName name="_AMO_ContentLocation_646581546_BRD_F0.ve4992" hidden="1">"'&lt;ContentLocation path=""F0.ve4992"" rsid=""646581546"" tag=""BRD"" fid=""0""&gt;_x000D_
  &lt;param n=""_NumRows"" v=""6"" /&gt;_x000D_
  &lt;param n=""_NumCols"" v=""4"" /&gt;_x000D_
  &lt;param n=""useNativeGraph"" v=""False"" /&gt;_x000D_
&lt;/ContentLocation&gt;'"</definedName>
    <definedName name="_AMO_ContentLocation_646581546_BRD_F0.ve4992_FilterText" hidden="1">"'&lt;ContentLocation path=""F0.ve4992_FilterText"" rsid=""646581546"" tag=""BRD"" fid=""0""&gt;_x000D_
  &lt;param n=""_NumRows"" v=""2"" /&gt;_x000D_
  &lt;param n=""_NumCols"" v=""4"" /&gt;_x000D_
&lt;/ContentLocation&gt;'"</definedName>
    <definedName name="_AMO_ContentLocation_646581546_BRD_F0.ve5823" hidden="1">"'&lt;ContentLocation path=""F0.ve5823"" rsid=""646581546"" tag=""BRD"" fid=""0""&gt;_x000D_
  &lt;param n=""_NumRows"" v=""11"" /&gt;_x000D_
  &lt;param n=""_NumCols"" v=""3"" /&gt;_x000D_
  &lt;param n=""useNativeGraph"" v=""False"" /&gt;_x000D_
&lt;/ContentLocation&gt;'"</definedName>
    <definedName name="_AMO_ContentLocation_646581546_BRD_F0.ve5823_FilterText" hidden="1">"'&lt;ContentLocation path=""F0.ve5823_FilterText"" rsid=""646581546"" tag=""BRD"" fid=""0""&gt;_x000D_
  &lt;param n=""_NumRows"" v=""2"" /&gt;_x000D_
  &lt;param n=""_NumCols"" v=""3"" /&gt;_x000D_
&lt;/ContentLocation&gt;'"</definedName>
    <definedName name="_AMO_ContentLocation_646581546_BRD_F0.ve6623" hidden="1">"'&lt;ContentLocation path=""F0.ve6623"" rsid=""646581546"" tag=""BRD"" fid=""0""&gt;_x000D_
  &lt;param n=""_NumRows"" v=""2"" /&gt;_x000D_
  &lt;param n=""_NumCols"" v=""15"" /&gt;_x000D_
  &lt;param n=""useNativeGraph"" v=""False"" /&gt;_x000D_
&lt;/ContentLocation&gt;'"</definedName>
    <definedName name="_AMO_ContentLocation_646581546_BRD_F0.ve6623_FilterText" hidden="1">"'&lt;ContentLocation path=""F0.ve6623_FilterText"" rsid=""646581546"" tag=""BRD"" fid=""0""&gt;_x000D_
  &lt;param n=""_NumRows"" v=""2"" /&gt;_x000D_
  &lt;param n=""_NumCols"" v=""15"" /&gt;_x000D_
&lt;/ContentLocation&gt;'"</definedName>
    <definedName name="_AMO_ContentLocation_646581546_BRD_F0.ve6632" hidden="1">"'&lt;ContentLocation path=""F0.ve6632"" rsid=""646581546"" tag=""BRD"" fid=""0""&gt;_x000D_
  &lt;param n=""_NumRows"" v=""18"" /&gt;_x000D_
  &lt;param n=""_NumCols"" v=""3"" /&gt;_x000D_
  &lt;param n=""useNativeGraph"" v=""False"" /&gt;_x000D_
&lt;/ContentLocation&gt;'"</definedName>
    <definedName name="_AMO_ContentLocation_646581546_BRD_F0.ve6632_FilterText" hidden="1">"'&lt;ContentLocation path=""F0.ve6632_FilterText"" rsid=""646581546"" tag=""BRD"" fid=""0""&gt;_x000D_
  &lt;param n=""_NumRows"" v=""2"" /&gt;_x000D_
  &lt;param n=""_NumCols"" v=""3"" /&gt;_x000D_
&lt;/ContentLocation&gt;'"</definedName>
    <definedName name="_AMO_ContentLocation_646581546_BRD_F0.ve6645" hidden="1">"'&lt;ContentLocation path=""F0.ve6645"" rsid=""646581546"" tag=""BRD"" fid=""0""&gt;_x000D_
  &lt;param n=""_NumRows"" v=""4"" /&gt;_x000D_
  &lt;param n=""_NumCols"" v=""4"" /&gt;_x000D_
  &lt;param n=""useNativeGraph"" v=""False"" /&gt;_x000D_
&lt;/ContentLocation&gt;'"</definedName>
    <definedName name="_AMO_ContentLocation_646581546_BRD_F0.ve6645_FilterText" hidden="1">"'&lt;ContentLocation path=""F0.ve6645_FilterText"" rsid=""646581546"" tag=""BRD"" fid=""0""&gt;_x000D_
  &lt;param n=""_NumRows"" v=""2"" /&gt;_x000D_
  &lt;param n=""_NumCols"" v=""4"" /&gt;_x000D_
&lt;/ContentLocation&gt;'"</definedName>
    <definedName name="_AMO_ContentLocation_646581546_BRD_F0.ve6657" hidden="1">"'&lt;ContentLocation path=""F0.ve6657"" rsid=""646581546"" tag=""BRD"" fid=""0""&gt;_x000D_
  &lt;param n=""_NumRows"" v=""6"" /&gt;_x000D_
  &lt;param n=""_NumCols"" v=""3"" /&gt;_x000D_
  &lt;param n=""useNativeGraph"" v=""False"" /&gt;_x000D_
&lt;/ContentLocation&gt;'"</definedName>
    <definedName name="_AMO_ContentLocation_646581546_BRD_F0.ve6657_FilterText" hidden="1">"'&lt;ContentLocation path=""F0.ve6657_FilterText"" rsid=""646581546"" tag=""BRD"" fid=""0""&gt;_x000D_
  &lt;param n=""_NumRows"" v=""2"" /&gt;_x000D_
  &lt;param n=""_NumCols"" v=""3"" /&gt;_x000D_
&lt;/ContentLocation&gt;'"</definedName>
    <definedName name="_AMO_ContentLocation_646581546_BRD_F0.ve6669" hidden="1">"'&lt;ContentLocation path=""F0.ve6669"" rsid=""646581546"" tag=""BRD"" fid=""0""&gt;_x000D_
  &lt;param n=""_NumRows"" v=""4"" /&gt;_x000D_
  &lt;param n=""_NumCols"" v=""3"" /&gt;_x000D_
  &lt;param n=""useNativeGraph"" v=""False"" /&gt;_x000D_
&lt;/ContentLocation&gt;'"</definedName>
    <definedName name="_AMO_ContentLocation_646581546_BRD_F0.ve6669_FilterText" hidden="1">"'&lt;ContentLocation path=""F0.ve6669_FilterText"" rsid=""646581546"" tag=""BRD"" fid=""0""&gt;_x000D_
  &lt;param n=""_NumRows"" v=""2"" /&gt;_x000D_
  &lt;param n=""_NumCols"" v=""3"" /&gt;_x000D_
&lt;/ContentLocation&gt;'"</definedName>
    <definedName name="_AMO_ContentLocation_646581546_BRD_F0.ve6680" hidden="1">"'&lt;ContentLocation path=""F0.ve6680"" rsid=""646581546"" tag=""BRD"" fid=""0""&gt;_x000D_
  &lt;param n=""_NumRows"" v=""5"" /&gt;_x000D_
  &lt;param n=""_NumCols"" v=""3"" /&gt;_x000D_
  &lt;param n=""useNativeGraph"" v=""False"" /&gt;_x000D_
&lt;/ContentLocation&gt;'"</definedName>
    <definedName name="_AMO_ContentLocation_646581546_BRD_F0.ve6680_FilterText" hidden="1">"'&lt;ContentLocation path=""F0.ve6680_FilterText"" rsid=""646581546"" tag=""BRD"" fid=""0""&gt;_x000D_
  &lt;param n=""_NumRows"" v=""2"" /&gt;_x000D_
  &lt;param n=""_NumCols"" v=""3"" /&gt;_x000D_
&lt;/ContentLocation&gt;'"</definedName>
    <definedName name="_AMO_ContentLocation_646581546_BRD_F0.ve6692" hidden="1">"'&lt;ContentLocation path=""F0.ve6692"" rsid=""646581546"" tag=""BRD"" fid=""0""&gt;_x000D_
  &lt;param n=""_NumRows"" v=""2"" /&gt;_x000D_
  &lt;param n=""_NumCols"" v=""2"" /&gt;_x000D_
  &lt;param n=""useNativeGraph"" v=""False"" /&gt;_x000D_
&lt;/ContentLocation&gt;'"</definedName>
    <definedName name="_AMO_ContentLocation_646581546_BRD_F0.ve6692_FilterText" hidden="1">"'&lt;ContentLocation path=""F0.ve6692_FilterText"" rsid=""646581546"" tag=""BRD"" fid=""0""&gt;_x000D_
  &lt;param n=""_NumRows"" v=""2"" /&gt;_x000D_
  &lt;param n=""_NumCols"" v=""2"" /&gt;_x000D_
&lt;/ContentLocation&gt;'"</definedName>
    <definedName name="_AMO_ContentLocation_646581546_BRD_F0.ve7222" hidden="1">"'&lt;ContentLocation path=""F0.ve7222"" rsid=""646581546"" tag=""BRD"" fid=""0""&gt;_x000D_
  &lt;param n=""_NumRows"" v=""10"" /&gt;_x000D_
  &lt;param n=""_NumCols"" v=""11"" /&gt;_x000D_
  &lt;param n=""useNativeGraph"" v=""False"" /&gt;_x000D_
&lt;/ContentLocation&gt;'"</definedName>
    <definedName name="_AMO_ContentLocation_646581546_BRD_F0.ve7222_FilterText" hidden="1">"'&lt;ContentLocation path=""F0.ve7222_FilterText"" rsid=""646581546"" tag=""BRD"" fid=""0""&gt;_x000D_
  &lt;param n=""_NumRows"" v=""2"" /&gt;_x000D_
  &lt;param n=""_NumCols"" v=""11"" /&gt;_x000D_
&lt;/ContentLocation&gt;'"</definedName>
    <definedName name="_AMO_SingleObject_646581546_BRD_F0.ve3499" hidden="1">#REF!</definedName>
    <definedName name="_AMO_SingleObject_646581546_BRD_F0.ve3499_FilterText" hidden="1">#REF!</definedName>
    <definedName name="_AMO_SingleObject_646581546_BRD_F0.ve3720" hidden="1">#REF!</definedName>
    <definedName name="_AMO_SingleObject_646581546_BRD_F0.ve3720_FilterText" hidden="1">#REF!</definedName>
    <definedName name="_AMO_SingleObject_646581546_BRD_F0.ve3755" hidden="1">#REF!</definedName>
    <definedName name="_AMO_SingleObject_646581546_BRD_F0.ve3755_FilterText" hidden="1">#REF!</definedName>
    <definedName name="_AMO_SingleObject_646581546_BRD_F0.ve3922" hidden="1">#REF!</definedName>
    <definedName name="_AMO_SingleObject_646581546_BRD_F0.ve3922_FilterText" hidden="1">#REF!</definedName>
    <definedName name="_AMO_SingleObject_646581546_BRD_F0.ve4834" hidden="1">#REF!</definedName>
    <definedName name="_AMO_SingleObject_646581546_BRD_F0.ve4834_FilterText" hidden="1">#REF!</definedName>
    <definedName name="_AMO_SingleObject_646581546_BRD_F0.ve4949" hidden="1">#REF!</definedName>
    <definedName name="_AMO_SingleObject_646581546_BRD_F0.ve4949_FilterText" hidden="1">#REF!</definedName>
    <definedName name="_AMO_SingleObject_646581546_BRD_F0.ve4968" hidden="1">#REF!</definedName>
    <definedName name="_AMO_SingleObject_646581546_BRD_F0.ve4968_FilterText" hidden="1">#REF!</definedName>
    <definedName name="_AMO_SingleObject_646581546_BRD_F0.ve4992" hidden="1">#REF!</definedName>
    <definedName name="_AMO_SingleObject_646581546_BRD_F0.ve4992_FilterText" hidden="1">#REF!</definedName>
    <definedName name="_AMO_SingleObject_646581546_BRD_F0.ve5823" hidden="1">#REF!</definedName>
    <definedName name="_AMO_SingleObject_646581546_BRD_F0.ve5823_FilterText" hidden="1">#REF!</definedName>
    <definedName name="_AMO_SingleObject_646581546_BRD_F0.ve6623" hidden="1">#REF!</definedName>
    <definedName name="_AMO_SingleObject_646581546_BRD_F0.ve6623_FilterText" hidden="1">#REF!</definedName>
    <definedName name="_AMO_SingleObject_646581546_BRD_F0.ve6632" hidden="1">#REF!</definedName>
    <definedName name="_AMO_SingleObject_646581546_BRD_F0.ve6632_FilterText" hidden="1">#REF!</definedName>
    <definedName name="_AMO_SingleObject_646581546_BRD_F0.ve6645" hidden="1">#REF!</definedName>
    <definedName name="_AMO_SingleObject_646581546_BRD_F0.ve6645_FilterText" hidden="1">#REF!</definedName>
    <definedName name="_AMO_SingleObject_646581546_BRD_F0.ve6657" hidden="1">#REF!</definedName>
    <definedName name="_AMO_SingleObject_646581546_BRD_F0.ve6657_FilterText" hidden="1">#REF!</definedName>
    <definedName name="_AMO_SingleObject_646581546_BRD_F0.ve6669" hidden="1">#REF!</definedName>
    <definedName name="_AMO_SingleObject_646581546_BRD_F0.ve6669_FilterText" hidden="1">#REF!</definedName>
    <definedName name="_AMO_SingleObject_646581546_BRD_F0.ve6680" hidden="1">#REF!</definedName>
    <definedName name="_AMO_SingleObject_646581546_BRD_F0.ve6680_FilterText" hidden="1">#REF!</definedName>
    <definedName name="_AMO_SingleObject_646581546_BRD_F0.ve6692" hidden="1">#REF!</definedName>
    <definedName name="_AMO_SingleObject_646581546_BRD_F0.ve6692_FilterText" hidden="1">#REF!</definedName>
    <definedName name="_AMO_SingleObject_646581546_BRD_F0.ve7222" hidden="1">#REF!</definedName>
    <definedName name="_AMO_SingleObject_646581546_BRD_F0.ve7222_FilterText" hidden="1">#REF!</definedName>
    <definedName name="_AMO_UniqueIdentifier" hidden="1">"'46d43188-2f69-4b52-b037-72f01557d484'"</definedName>
    <definedName name="_AMO_XmlVersion" hidden="1">"'1'"</definedName>
    <definedName name="_xlnm._FilterDatabase" localSheetId="1" hidden="1">'A. HTT General'!$L$112:$L$126</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0">Introduction!$B$2:$J$32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8" l="1"/>
  <c r="C48" i="8" l="1"/>
  <c r="D48" i="8" s="1"/>
  <c r="C46" i="8"/>
  <c r="D45" i="8"/>
  <c r="F307" i="8"/>
  <c r="F295" i="8"/>
  <c r="F293" i="8"/>
  <c r="G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3" i="8"/>
  <c r="C307" i="8"/>
  <c r="D291" i="8"/>
  <c r="D307" i="8"/>
  <c r="D295" i="8"/>
  <c r="C295" i="8"/>
  <c r="C291" i="8"/>
  <c r="D293"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<sst xmlns="http://schemas.openxmlformats.org/spreadsheetml/2006/main" count="1380" uniqueCount="907">
  <si>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</si>
  <si>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</si>
  <si>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</si>
  <si>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</si>
  <si>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</si>
  <si>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</si>
  <si>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</si>
  <si>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</si>
  <si>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</si>
  <si>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</si>
  <si>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</si>
  <si>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</si>
  <si>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</si>
  <si>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</si>
  <si>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</si>
  <si>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</si>
  <si>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</si>
  <si>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</si>
  <si>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</si>
  <si>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</si>
  <si>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</si>
  <si>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</si>
  <si>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</si>
  <si>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</si>
  <si>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</si>
  <si>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</si>
  <si>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</si>
  <si>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</si>
  <si>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</si>
  <si>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</si>
  <si>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</si>
  <si>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</si>
  <si>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</si>
  <si>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</si>
  <si>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</si>
  <si>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</si>
  <si>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</si>
  <si>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</si>
  <si>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</si>
  <si>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</si>
  <si>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</si>
  <si>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</si>
  <si>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</si>
  <si>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</si>
  <si>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</si>
  <si>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</si>
  <si>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</si>
  <si>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</si>
  <si>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</si>
  <si>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</si>
  <si>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</si>
  <si>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</si>
  <si>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</si>
  <si>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</si>
  <si>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</si>
  <si>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</si>
  <si>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</si>
  <si>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</si>
  <si>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</si>
  <si>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</si>
  <si>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</si>
  <si>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</si>
  <si>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</si>
  <si>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</si>
  <si>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</si>
  <si>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</si>
  <si>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</si>
  <si>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</si>
  <si>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</si>
  <si>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</si>
  <si>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</si>
  <si>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</si>
  <si>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</si>
  <si>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</si>
  <si>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</si>
  <si>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</si>
  <si>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</si>
  <si>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</si>
  <si>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</si>
  <si>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</si>
  <si>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</si>
  <si>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</si>
  <si>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</si>
  <si>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</si>
  <si>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</si>
  <si>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</si>
  <si>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</si>
  <si>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</si>
  <si>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</si>
  <si>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</si>
  <si>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</si>
  <si>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</si>
  <si>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</si>
  <si>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</si>
  <si>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</si>
  <si>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</si>
  <si>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</si>
  <si>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</si>
  <si>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</si>
  <si>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</si>
  <si>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</si>
  <si>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</si>
  <si>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</si>
  <si>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</si>
  <si>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</si>
  <si>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</si>
  <si>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</si>
  <si>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</si>
  <si>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</si>
  <si>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</si>
  <si>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</si>
  <si>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</si>
  <si>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</si>
  <si>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</si>
  <si>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</si>
  <si>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</si>
  <si>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</si>
  <si>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</si>
  <si>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</si>
  <si>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</si>
  <si>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</si>
  <si>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</si>
  <si>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</si>
  <si>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</si>
  <si>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</si>
  <si>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</si>
  <si>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</si>
  <si>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</si>
  <si>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</si>
  <si>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</si>
  <si>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</si>
  <si>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</si>
  <si>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</si>
  <si>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</si>
  <si>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</si>
  <si>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</si>
  <si>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</si>
  <si>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</si>
  <si>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</si>
  <si>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</si>
  <si>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</si>
  <si>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</si>
  <si>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</si>
  <si>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</si>
  <si>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</si>
  <si>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</si>
  <si>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</si>
  <si>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</si>
  <si>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</si>
  <si>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</si>
  <si>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</si>
  <si>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</si>
  <si>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</si>
  <si>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</si>
  <si>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</si>
  <si>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</si>
  <si>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</si>
  <si>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</si>
  <si>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</si>
  <si>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</si>
  <si>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</si>
  <si>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</si>
  <si>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</si>
  <si>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</si>
  <si>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</si>
  <si>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</si>
  <si>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</si>
  <si>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</si>
  <si>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</si>
  <si>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</si>
  <si>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</si>
  <si>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</si>
  <si>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</si>
  <si>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</si>
  <si>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</si>
  <si>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</si>
  <si>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</si>
  <si>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</si>
  <si>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</si>
  <si>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</si>
  <si>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</si>
  <si>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</si>
  <si>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</si>
  <si>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</si>
  <si>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</si>
  <si>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</si>
  <si>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</si>
  <si>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</si>
  <si>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</si>
  <si>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</si>
  <si>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</si>
  <si>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</si>
  <si>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</si>
  <si>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</si>
  <si>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</si>
  <si>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</si>
  <si>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</si>
  <si>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</si>
  <si>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</si>
  <si>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</si>
  <si>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</si>
  <si>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</si>
  <si>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</si>
  <si>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</si>
  <si>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</si>
  <si>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</si>
  <si>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</si>
  <si>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</si>
  <si>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</si>
  <si>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</si>
  <si>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</si>
  <si>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</si>
  <si>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</si>
  <si>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</si>
  <si>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</si>
  <si>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</si>
  <si>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</si>
  <si>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</si>
  <si>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</si>
  <si>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</si>
  <si>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</si>
  <si>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</si>
  <si>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</si>
  <si>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</si>
  <si>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</si>
  <si>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</si>
  <si>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</si>
  <si>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</si>
  <si>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</si>
  <si>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</si>
  <si>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</si>
  <si>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</si>
  <si>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</si>
  <si>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</si>
  <si>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</si>
  <si>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</si>
  <si>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</si>
  <si>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</si>
  <si>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</si>
  <si>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</si>
  <si>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</si>
  <si>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</si>
  <si>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</si>
  <si>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</si>
  <si>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</si>
  <si>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</si>
  <si>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</si>
  <si>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</si>
  <si>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</si>
  <si>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</si>
  <si>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</si>
  <si>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</si>
  <si>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</si>
  <si>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</si>
  <si>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</si>
  <si>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</si>
  <si>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</si>
  <si>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</si>
  <si>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</si>
  <si>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</si>
  <si>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</si>
  <si>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</si>
  <si>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</si>
  <si>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</si>
  <si>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</si>
  <si>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</si>
  <si>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</si>
  <si>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</si>
  <si>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</si>
  <si>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</si>
  <si>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</si>
  <si>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</si>
  <si>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</si>
  <si>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</si>
  <si>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</si>
  <si>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</si>
  <si>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</si>
  <si>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</si>
  <si>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</si>
  <si>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</si>
  <si>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</si>
  <si>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</si>
  <si>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</si>
  <si>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</si>
  <si>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</si>
  <si>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</si>
  <si>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</si>
  <si>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</si>
  <si>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</si>
  <si>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</si>
  <si>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</si>
  <si>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</si>
  <si>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</si>
  <si>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</si>
  <si>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</si>
  <si>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</si>
  <si>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</si>
  <si>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</si>
  <si>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</si>
  <si>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</si>
  <si>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</si>
  <si>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</si>
  <si>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</si>
  <si>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</si>
  <si>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</si>
  <si>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</si>
  <si>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</si>
  <si>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</si>
  <si>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</si>
  <si>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</si>
  <si>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</si>
  <si>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</si>
  <si>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</si>
  <si>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</si>
  <si>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</si>
  <si>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</si>
  <si>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</si>
  <si>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</si>
  <si>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</si>
  <si>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</si>
  <si>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</si>
  <si>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</si>
  <si>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</si>
  <si>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</si>
  <si>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</si>
  <si>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</si>
  <si>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</si>
  <si>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</si>
  <si>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</si>
  <si>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</si>
  <si>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</si>
  <si>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</si>
  <si>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</si>
  <si>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</si>
  <si>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</si>
  <si>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</si>
  <si>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</si>
  <si>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</si>
  <si>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</si>
  <si>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</si>
  <si>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</si>
  <si>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</si>
  <si>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</si>
  <si>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</si>
  <si>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</si>
  <si>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</si>
  <si>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</si>
  <si>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</si>
  <si>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</si>
  <si>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</si>
  <si>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</si>
  <si>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</si>
  <si>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</si>
  <si>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</si>
  <si>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</si>
  <si>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</si>
  <si>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</si>
  <si>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</si>
  <si>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</si>
  <si>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</si>
  <si>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</si>
  <si>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</si>
  <si>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</si>
  <si>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</si>
  <si>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</si>
  <si>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</si>
  <si>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</si>
  <si>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</si>
  <si>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</si>
  <si>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</si>
  <si>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</si>
  <si>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</si>
  <si>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</si>
  <si>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</si>
  <si>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</si>
  <si>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</si>
  <si>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</si>
  <si>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</si>
  <si>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</si>
  <si>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</si>
  <si>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</si>
  <si>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</si>
  <si>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</si>
  <si>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</si>
  <si>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</si>
  <si>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</si>
  <si>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</si>
  <si>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</si>
  <si>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</si>
  <si>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</si>
  <si>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</si>
  <si>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</si>
  <si>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</si>
  <si>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</si>
  <si>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</si>
  <si>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</si>
  <si>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</si>
  <si>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</si>
  <si>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</si>
  <si>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</si>
  <si>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</si>
  <si>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</si>
  <si>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</si>
  <si>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</si>
  <si>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</si>
  <si>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</si>
  <si>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</si>
  <si>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</si>
  <si>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</si>
  <si>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</si>
  <si>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</si>
  <si>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</si>
  <si>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</si>
  <si>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</si>
  <si>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</si>
  <si>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</si>
  <si>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</si>
  <si>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</si>
  <si>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</si>
  <si>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</si>
  <si>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</si>
  <si>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</si>
  <si>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</si>
  <si>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</si>
  <si>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</si>
  <si>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</si>
  <si>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</si>
  <si>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</si>
  <si>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</si>
  <si>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</si>
  <si>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</si>
  <si>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</si>
  <si>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</si>
  <si>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</si>
  <si>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</si>
  <si>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</si>
  <si>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</si>
  <si>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</si>
  <si>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</si>
  <si>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</si>
  <si>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</si>
  <si>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</si>
  <si>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</si>
  <si>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</si>
  <si>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</si>
  <si>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</si>
  <si>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</si>
  <si>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</si>
  <si>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</si>
  <si>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</si>
  <si>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</si>
  <si>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</si>
  <si>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</si>
  <si>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</si>
  <si>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</si>
  <si>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</si>
  <si>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</si>
  <si>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</si>
  <si>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</si>
  <si>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</si>
  <si>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</si>
  <si>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</si>
  <si>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</si>
  <si>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</si>
  <si>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</si>
  <si>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</si>
  <si>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</si>
  <si>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</si>
  <si>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</si>
  <si>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</si>
  <si>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</si>
  <si>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</si>
  <si>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</si>
  <si>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</si>
  <si>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</si>
  <si>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</si>
  <si>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</si>
  <si>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</si>
  <si>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</si>
  <si>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</si>
  <si>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</si>
  <si>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</si>
  <si>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</si>
  <si>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</si>
  <si>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</si>
  <si>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</si>
  <si>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</si>
  <si>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</si>
  <si>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</si>
  <si>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</si>
  <si>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</si>
  <si>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</si>
  <si>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</si>
  <si>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</si>
  <si>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</si>
  <si>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</si>
  <si>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</si>
  <si>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</si>
  <si>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</si>
  <si>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</si>
  <si>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</si>
  <si>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</si>
  <si>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</si>
  <si>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</si>
  <si>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</si>
  <si>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</si>
  <si>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</si>
  <si>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</si>
  <si>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</si>
  <si>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</si>
  <si>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</si>
  <si>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</si>
  <si>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</si>
  <si>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</si>
  <si>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</si>
  <si>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</si>
  <si>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</si>
  <si>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</si>
  <si>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</si>
  <si>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</si>
  <si>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</si>
  <si>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</si>
  <si>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</si>
  <si>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</si>
  <si>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</si>
  <si>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</si>
  <si>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</si>
  <si>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</si>
  <si>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</si>
  <si>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</si>
  <si>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</si>
  <si>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</si>
  <si>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</si>
  <si>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</si>
  <si>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</si>
  <si>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</si>
  <si>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</si>
  <si>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</si>
  <si>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</si>
  <si>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</si>
  <si>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</si>
  <si>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</si>
  <si>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</si>
  <si>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</si>
  <si>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</si>
  <si>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</si>
  <si>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</si>
  <si>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</si>
  <si>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</si>
  <si>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</si>
  <si>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</si>
  <si>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</si>
  <si>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</si>
  <si>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</si>
  <si>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</si>
  <si>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</si>
  <si>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</si>
  <si>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</si>
  <si>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</si>
  <si>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</si>
  <si>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</si>
  <si>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</si>
  <si>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</si>
  <si>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</si>
  <si>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</si>
  <si>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</si>
  <si>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</si>
  <si>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</si>
  <si>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</si>
  <si>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</si>
  <si>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</si>
  <si>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</si>
  <si>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</si>
  <si>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</si>
  <si>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</si>
  <si>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</si>
  <si>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</si>
  <si>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</si>
  <si>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</si>
  <si>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</si>
  <si>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</si>
  <si>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</si>
  <si>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</si>
  <si>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</si>
  <si>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</si>
  <si>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</si>
  <si>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</si>
  <si>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</si>
  <si>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</si>
  <si>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</si>
  <si>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</si>
  <si>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</si>
  <si>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</si>
  <si>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</si>
  <si>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</si>
  <si>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</si>
  <si>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</si>
  <si>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</si>
  <si>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</si>
  <si>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</si>
  <si>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</si>
  <si>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</si>
  <si>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</si>
  <si>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</si>
  <si>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</si>
  <si>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</si>
  <si>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</si>
  <si>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</si>
  <si>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</si>
  <si>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</si>
  <si>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</si>
  <si>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</si>
  <si>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</si>
  <si>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</si>
  <si>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</si>
  <si>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</si>
  <si>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</si>
  <si>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</si>
  <si>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</si>
  <si>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</si>
  <si>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</si>
  <si>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</si>
  <si>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</si>
  <si>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</si>
  <si>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</si>
  <si>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</si>
  <si>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</si>
  <si>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</si>
  <si>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</si>
  <si>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</si>
  <si>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</si>
  <si>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</si>
  <si>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</si>
  <si>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</si>
  <si>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</si>
  <si>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</si>
  <si>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</si>
  <si>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</si>
  <si>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</si>
  <si>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</si>
  <si>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</si>
  <si>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</si>
  <si>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</si>
  <si>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</si>
  <si>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</si>
  <si>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</si>
  <si>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</si>
  <si>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</si>
  <si>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</si>
  <si>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</si>
  <si>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</si>
  <si>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</si>
  <si>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</si>
  <si>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</si>
  <si>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</si>
  <si>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</si>
  <si>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</si>
  <si>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</si>
  <si>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</si>
  <si>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</si>
  <si>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</si>
  <si>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</si>
  <si>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</si>
  <si>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</si>
  <si>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</si>
  <si>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</si>
  <si>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</si>
  <si>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</si>
  <si>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</si>
  <si>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</si>
  <si>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</si>
  <si>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</si>
  <si>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</si>
  <si>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</si>
  <si>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</si>
  <si>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</si>
  <si>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</si>
  <si>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</si>
  <si>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</si>
  <si>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</si>
  <si>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</si>
  <si>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</si>
  <si>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</si>
  <si>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</si>
  <si>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</si>
  <si>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</si>
  <si>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</si>
  <si>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</si>
  <si>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</si>
  <si>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</si>
  <si>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</si>
  <si>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</si>
  <si>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</si>
  <si>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</si>
  <si>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</si>
  <si>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</si>
  <si>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</si>
  <si>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</si>
  <si>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</si>
  <si>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</si>
  <si>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</si>
  <si>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</si>
  <si>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</si>
  <si>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</si>
  <si>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</si>
  <si>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</si>
  <si>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</si>
  <si>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</si>
  <si>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</si>
  <si>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</si>
  <si>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</si>
  <si>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</si>
  <si>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</si>
  <si>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</si>
  <si>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</si>
  <si>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</si>
  <si>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</si>
  <si>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</si>
  <si>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</si>
  <si>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</si>
  <si>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</si>
  <si>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</si>
  <si>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</si>
  <si>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</si>
  <si>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</si>
  <si>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</si>
  <si>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</si>
  <si>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</si>
  <si>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</si>
  <si>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</si>
  <si>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</si>
  <si>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</si>
  <si>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</si>
  <si>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</si>
  <si>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</si>
  <si>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</si>
  <si>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</si>
  <si>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</si>
  <si>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</si>
  <si>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</si>
  <si>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</si>
  <si>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</si>
  <si>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</si>
  <si>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</si>
  <si>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</si>
  <si>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</si>
  <si>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</si>
  <si>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</si>
  <si>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</si>
  <si>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</si>
  <si>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</si>
  <si>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</si>
  <si>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</si>
  <si>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</si>
  <si>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</si>
  <si>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</si>
  <si>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</si>
  <si>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</si>
  <si>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</si>
  <si>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</si>
  <si>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</si>
  <si>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</si>
  <si>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</si>
  <si>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</si>
  <si>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</si>
  <si>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</si>
  <si>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</si>
  <si>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</si>
  <si>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</si>
  <si>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</si>
  <si>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</si>
  <si>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</si>
  <si>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</si>
  <si>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</si>
  <si>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</si>
  <si>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</si>
  <si>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</si>
  <si>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</si>
  <si>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</si>
  <si>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</si>
  <si>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</si>
  <si>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</si>
  <si>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</si>
  <si>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</si>
  <si>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</si>
  <si>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</si>
  <si>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</si>
  <si>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</si>
  <si>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</si>
  <si>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</si>
  <si>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</si>
  <si>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</si>
  <si>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</si>
  <si>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</si>
  <si>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</si>
  <si>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</si>
  <si>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</si>
  <si>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</si>
  <si>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</si>
  <si>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</si>
  <si>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</si>
  <si>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</si>
  <si>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</si>
  <si>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</si>
  <si>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</si>
  <si>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</si>
  <si>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</si>
  <si>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</si>
  <si>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</si>
  <si>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</si>
  <si>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</si>
  <si>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</si>
  <si>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</si>
  <si>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</si>
  <si>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</si>
  <si>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</si>
  <si>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</si>
  <si>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</si>
  <si>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</si>
  <si>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</si>
  <si>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</si>
  <si>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</si>
  <si>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</si>
  <si>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</si>
  <si>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</si>
  <si>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</si>
  <si>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</si>
  <si>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</si>
  <si>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</si>
  <si>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</si>
  <si>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</si>
  <si>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</si>
  <si>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</si>
  <si>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</si>
  <si>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</si>
  <si>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</si>
  <si>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</si>
  <si>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</si>
  <si>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</si>
  <si>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</si>
  <si>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</si>
  <si>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</si>
  <si>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</si>
  <si>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</si>
  <si>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</si>
  <si>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</si>
  <si>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Erste Group Bank AG</t>
  </si>
  <si>
    <t>Cut-off Date: 31.12.22</t>
  </si>
  <si>
    <t>Worksheet D: Bond List</t>
  </si>
  <si>
    <t>https://www.erstegroup.com/de/investoren/debt/downloads</t>
  </si>
  <si>
    <t>Coverage Requirements (§9 PfandBG AT)</t>
  </si>
  <si>
    <t>Coverage Requirements [NPV] (§9 PfandBG AT)</t>
  </si>
  <si>
    <t>OC
(Coverage Requirements §9 PfandBG AT in % of Outstanding CB) [eligible part of assets only]</t>
  </si>
  <si>
    <t>OC [NPV basis]</t>
  </si>
  <si>
    <t>OC
 (Coverage Requirements §9 PfandBG AT in % of Outstanding CB) [NPV basis]</t>
  </si>
  <si>
    <t>Share of Government Guaranteed Bank Bonds (own issues or issued by affiliates) (% of total cover pool)</t>
  </si>
  <si>
    <t>0%</t>
  </si>
  <si>
    <t>Share of Intragroup pooled covered bond structures pursuant to CBD Art 8 (% of total cover pool)</t>
  </si>
  <si>
    <t>&gt;0 - &lt;=100,000</t>
  </si>
  <si>
    <t>&gt;100,000 - &lt;=300,000</t>
  </si>
  <si>
    <t>&gt;300,000 - &lt;=500,000</t>
  </si>
  <si>
    <t>&gt;500,000 - &lt;=1,000,000</t>
  </si>
  <si>
    <t>&gt;1,000,000 - &lt;=5,000,000</t>
  </si>
  <si>
    <t>&gt;5,000,000</t>
  </si>
  <si>
    <t>Vienna</t>
  </si>
  <si>
    <t>Lower Austria</t>
  </si>
  <si>
    <t>Upper Austria</t>
  </si>
  <si>
    <t>Salzburg</t>
  </si>
  <si>
    <t>Tyrol</t>
  </si>
  <si>
    <t>Styria</t>
  </si>
  <si>
    <t>Carinthia</t>
  </si>
  <si>
    <t>Burgenland</t>
  </si>
  <si>
    <t>Vorarlberg</t>
  </si>
  <si>
    <t>Cashflows calculated, assuming no Prepayment</t>
  </si>
  <si>
    <t>Link to Austrian "Pfandbriefgesetz" (§6)</t>
  </si>
  <si>
    <t>Art 129 (3) and Art 208 CRR compliant</t>
  </si>
  <si>
    <t>Mainly defined by property usage, customer information and loan purpose</t>
  </si>
  <si>
    <t xml:space="preserve">Loan nominal values are based on balance amounts and not collateral amounts. </t>
  </si>
  <si>
    <t>Reporting Date: 17.01.23</t>
  </si>
  <si>
    <t>D. Bond List</t>
  </si>
  <si>
    <t>Cashflows calculated, assuming no Prepayment. Hard and Soft Bullet Maturites.</t>
  </si>
  <si>
    <t>D. Overview of Issuances including Soft Bullet Trigger Events</t>
  </si>
  <si>
    <t>ISIN</t>
  </si>
  <si>
    <t>Transaction</t>
  </si>
  <si>
    <t>Initial Date of Issuance</t>
  </si>
  <si>
    <t>Maturity Date</t>
  </si>
  <si>
    <t>Face value</t>
  </si>
  <si>
    <t>Currency</t>
  </si>
  <si>
    <t>Coupon</t>
  </si>
  <si>
    <t>Soft Bullet</t>
  </si>
  <si>
    <t>Legacy Issue (Y/N)</t>
  </si>
  <si>
    <t>AT0000A1KCH8</t>
  </si>
  <si>
    <t>Float</t>
  </si>
  <si>
    <t/>
  </si>
  <si>
    <t>AT0000A17ZY6</t>
  </si>
  <si>
    <t>AT000B009402</t>
  </si>
  <si>
    <t>Fixed</t>
  </si>
  <si>
    <t>QOXDBA012768</t>
  </si>
  <si>
    <t>QOXDBA009384</t>
  </si>
  <si>
    <t>QOXDBA008006</t>
  </si>
  <si>
    <t>QOXDBA007933</t>
  </si>
  <si>
    <t>QOXDBA007156</t>
  </si>
  <si>
    <t>AT000B009246</t>
  </si>
  <si>
    <t>Covered Bond Label Issuer Profile</t>
  </si>
  <si>
    <t>o/w Government Bonds</t>
  </si>
  <si>
    <t>o/w Cash</t>
  </si>
  <si>
    <t>o/w Liquidity Buffer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</si>
</sst>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24"/>
      <color theme="3"/>
      <name val="Calibri"/>
      <family val="2"/>
      <scheme val="minor"/>
    </font>
    <font>
      <sz val="14"/>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9"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9"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9" fillId="4" borderId="0" xfId="0" applyFont="1" applyFill="1" applyAlignment="1">
      <alignment horizontal="left" vertical="center"/>
    </xf>
    <xf numFmtId="0" fontId="0" fillId="4" borderId="0" xfId="0" applyFill="1"/>
    <xf numFmtId="0" fontId="31" fillId="4" borderId="0" xfId="0" applyFont="1" applyFill="1" applyAlignment="1">
      <alignment horizontal="right" vertical="center"/>
    </xf>
    <xf numFmtId="0" fontId="15" fillId="7" borderId="0" xfId="0" applyFont="1" applyFill="1"/>
    <xf numFmtId="0" fontId="32" fillId="7" borderId="0" xfId="0" applyFont="1" applyFill="1" applyAlignment="1">
      <alignment horizontal="center"/>
    </xf>
    <xf numFmtId="0" fontId="0" fillId="4" borderId="0" xfId="0" applyFill="1" applyAlignment="1">
      <alignment horizontal="center"/>
    </xf>
    <xf numFmtId="14" fontId="0" fillId="4" borderId="0" xfId="0" applyNumberFormat="1" applyFill="1" applyAlignment="1">
      <alignment horizontal="center"/>
    </xf>
    <xf numFmtId="3" fontId="0" fillId="4" borderId="0" xfId="0" applyNumberFormat="1" applyFill="1" applyAlignment="1">
      <alignment horizontal="center"/>
    </xf>
    <xf numFmtId="168" fontId="0" fillId="4" borderId="0" xfId="1" applyNumberFormat="1" applyFont="1" applyFill="1" applyAlignment="1">
      <alignment horizontal="center"/>
    </xf>
    <xf numFmtId="0" fontId="19" fillId="0" borderId="0" xfId="0" applyFont="1" applyAlignment="1" applyProtection="1">
      <alignment horizontal="right" vertical="center" wrapText="1"/>
    </xf>
    <xf numFmtId="9" fontId="2" fillId="0" borderId="0" xfId="0" applyNumberFormat="1" applyFont="1" applyAlignment="1" applyProtection="1">
      <alignment horizontal="center" vertical="center" wrapText="1"/>
      <protection locked="0"/>
    </xf>
    <xf numFmtId="0" fontId="29"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3" fontId="2" fillId="0" borderId="0" xfId="0" applyNumberFormat="1" applyFont="1" applyFill="1" applyBorder="1" applyAlignment="1" applyProtection="1">
      <alignment horizontal="center"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3832860</xdr:colOff>
      <xdr:row>12</xdr:row>
      <xdr:rowOff>0</xdr:rowOff>
    </xdr:from>
    <xdr:to>
      <xdr:col>2</xdr:col>
      <xdr:colOff>4602480</xdr:colOff>
      <xdr:row>12</xdr:row>
      <xdr:rowOff>167640</xdr:rowOff>
    </xdr:to>
    <xdr:sp macro="" textlink="">
      <xdr:nvSpPr>
        <xdr:cNvPr id="2" name="Rechteck: abgerundete Ecken 1">
          <a:extLst>
            <a:ext uri="{FF2B5EF4-FFF2-40B4-BE49-F238E27FC236}">
              <a16:creationId xmlns:a16="http://schemas.microsoft.com/office/drawing/2014/main" id="{F284FDB0-2E28-4A71-8264-006CC9610864}"/>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12</xdr:row>
      <xdr:rowOff>0</xdr:rowOff>
    </xdr:from>
    <xdr:to>
      <xdr:col>2</xdr:col>
      <xdr:colOff>4602480</xdr:colOff>
      <xdr:row>12</xdr:row>
      <xdr:rowOff>167640</xdr:rowOff>
    </xdr:to>
    <xdr:sp macro="" textlink="">
      <xdr:nvSpPr>
        <xdr:cNvPr id="3" name="Rechteck: abgerundete Ecken 2">
          <a:extLst>
            <a:ext uri="{FF2B5EF4-FFF2-40B4-BE49-F238E27FC236}">
              <a16:creationId xmlns:a16="http://schemas.microsoft.com/office/drawing/2014/main" id="{EB78AA21-1B75-44AD-A39E-ECFC35BA674D}"/>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11</xdr:row>
      <xdr:rowOff>0</xdr:rowOff>
    </xdr:from>
    <xdr:to>
      <xdr:col>2</xdr:col>
      <xdr:colOff>4602480</xdr:colOff>
      <xdr:row>11</xdr:row>
      <xdr:rowOff>167640</xdr:rowOff>
    </xdr:to>
    <xdr:sp macro="" textlink="">
      <xdr:nvSpPr>
        <xdr:cNvPr id="4" name="Rechteck: abgerundete Ecken 3">
          <a:extLst>
            <a:ext uri="{FF2B5EF4-FFF2-40B4-BE49-F238E27FC236}">
              <a16:creationId xmlns:a16="http://schemas.microsoft.com/office/drawing/2014/main" id="{9C88FC70-5105-4D23-ADC7-6FEFCB685482}"/>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02-erste-group-bank-ag-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2-erste-group-bank-ag-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2-erste-group-bank-ag-1" TargetMode="External"/><Relationship Id="rId5" Type="http://schemas.openxmlformats.org/officeDocument/2006/relationships/hyperlink" Target="https://www.erstegroup.com/de/investoren/debt/downloads"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847A75"/>
  </sheetPr>
  <dimension ref="A1:R32"/>
  <sheetViews>
    <sheetView tabSelected="1" zoomScale="80" zoomScaleNormal="80" workbookViewId="0">
      <selection activeCell="O8" sqref="O8"/>
    </sheetView>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12</v>
      </c>
      <c r="G5" s="7"/>
      <c r="H5" s="7"/>
      <c r="I5" s="7"/>
      <c r="J5" s="8"/>
    </row>
    <row r="6" spans="2:10" ht="41.25" customHeight="1" x14ac:dyDescent="0.3">
      <c r="B6" s="6"/>
      <c r="C6" s="7"/>
      <c r="D6" s="154" t="s">
        <v>844</v>
      </c>
      <c r="E6" s="154"/>
      <c r="F6" s="154"/>
      <c r="G6" s="154"/>
      <c r="H6" s="154"/>
      <c r="I6" s="7"/>
      <c r="J6" s="8"/>
    </row>
    <row r="7" spans="2:10" ht="25.8" x14ac:dyDescent="0.3">
      <c r="B7" s="6"/>
      <c r="C7" s="7"/>
      <c r="D7" s="7"/>
      <c r="E7" s="7"/>
      <c r="F7" s="11" t="s">
        <v>394</v>
      </c>
      <c r="G7" s="7"/>
      <c r="H7" s="7"/>
      <c r="I7" s="7"/>
      <c r="J7" s="8"/>
    </row>
    <row r="8" spans="2:10" ht="25.8" x14ac:dyDescent="0.3">
      <c r="B8" s="6"/>
      <c r="C8" s="7"/>
      <c r="D8" s="7"/>
      <c r="E8" s="7"/>
      <c r="F8" s="11" t="s">
        <v>846</v>
      </c>
      <c r="G8" s="7"/>
      <c r="H8" s="7"/>
      <c r="I8" s="7"/>
      <c r="J8" s="8"/>
    </row>
    <row r="9" spans="2:10" ht="21" x14ac:dyDescent="0.3">
      <c r="B9" s="6"/>
      <c r="C9" s="7"/>
      <c r="D9" s="7"/>
      <c r="E9" s="7"/>
      <c r="F9" s="12" t="s">
        <v>878</v>
      </c>
      <c r="G9" s="7"/>
      <c r="H9" s="7"/>
      <c r="I9" s="7"/>
      <c r="J9" s="8"/>
    </row>
    <row r="10" spans="2:10" ht="21" x14ac:dyDescent="0.3">
      <c r="B10" s="6"/>
      <c r="C10" s="7"/>
      <c r="D10" s="7"/>
      <c r="E10" s="7"/>
      <c r="F10" s="12" t="s">
        <v>847</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13</v>
      </c>
      <c r="G22" s="7"/>
      <c r="H22" s="7"/>
      <c r="I22" s="7"/>
      <c r="J22" s="8"/>
    </row>
    <row r="23" spans="2:10" x14ac:dyDescent="0.3">
      <c r="B23" s="6"/>
      <c r="C23" s="7"/>
      <c r="D23" s="7"/>
      <c r="E23" s="7"/>
      <c r="F23" s="14"/>
      <c r="G23" s="7"/>
      <c r="H23" s="7"/>
      <c r="I23" s="7"/>
      <c r="J23" s="8"/>
    </row>
    <row r="24" spans="2:10" x14ac:dyDescent="0.3">
      <c r="B24" s="6"/>
      <c r="C24" s="7"/>
      <c r="D24" s="157" t="s">
        <v>14</v>
      </c>
      <c r="E24" s="156" t="s">
        <v>15</v>
      </c>
      <c r="F24" s="156"/>
      <c r="G24" s="156"/>
      <c r="H24" s="156"/>
      <c r="I24" s="7"/>
      <c r="J24" s="8"/>
    </row>
    <row r="25" spans="2:10" x14ac:dyDescent="0.3">
      <c r="B25" s="6"/>
      <c r="C25" s="7"/>
      <c r="D25" s="7"/>
      <c r="E25" s="15"/>
      <c r="F25" s="15"/>
      <c r="G25" s="15"/>
      <c r="H25" s="7"/>
      <c r="I25" s="7"/>
      <c r="J25" s="8"/>
    </row>
    <row r="26" spans="2:10" x14ac:dyDescent="0.3">
      <c r="B26" s="6"/>
      <c r="C26" s="7"/>
      <c r="D26" s="157" t="s">
        <v>16</v>
      </c>
      <c r="E26" s="156" t="s">
        <v>15</v>
      </c>
      <c r="F26" s="156"/>
      <c r="G26" s="156"/>
      <c r="H26" s="156"/>
      <c r="I26" s="7"/>
      <c r="J26" s="8"/>
    </row>
    <row r="27" spans="2:10" x14ac:dyDescent="0.3">
      <c r="B27" s="6"/>
      <c r="C27" s="7"/>
      <c r="D27" s="16"/>
      <c r="E27" s="16"/>
      <c r="F27" s="16"/>
      <c r="G27" s="16"/>
      <c r="H27" s="16"/>
      <c r="I27" s="7"/>
      <c r="J27" s="8"/>
    </row>
    <row r="28" spans="2:10" x14ac:dyDescent="0.3">
      <c r="B28" s="6"/>
      <c r="C28" s="7"/>
      <c r="D28" s="157" t="s">
        <v>17</v>
      </c>
      <c r="E28" s="156" t="s">
        <v>15</v>
      </c>
      <c r="F28" s="156"/>
      <c r="G28" s="156"/>
      <c r="H28" s="156"/>
      <c r="I28" s="7"/>
      <c r="J28" s="8"/>
    </row>
    <row r="29" spans="2:10" x14ac:dyDescent="0.3">
      <c r="B29" s="6"/>
      <c r="C29" s="7"/>
      <c r="D29" s="15"/>
      <c r="E29" s="15"/>
      <c r="F29" s="15"/>
      <c r="G29" s="15"/>
      <c r="H29" s="15"/>
      <c r="I29" s="7"/>
      <c r="J29" s="8"/>
    </row>
    <row r="30" spans="2:10" x14ac:dyDescent="0.3">
      <c r="B30" s="6"/>
      <c r="C30" s="7"/>
      <c r="D30" s="155" t="s">
        <v>848</v>
      </c>
      <c r="E30" s="156"/>
      <c r="F30" s="156"/>
      <c r="G30" s="156"/>
      <c r="H30" s="156"/>
      <c r="I30" s="7"/>
      <c r="J30" s="8"/>
    </row>
    <row r="31" spans="2:10" x14ac:dyDescent="0.3">
      <c r="B31" s="6"/>
      <c r="C31" s="7"/>
      <c r="D31" s="7"/>
      <c r="E31" s="7"/>
      <c r="F31" s="14"/>
      <c r="G31" s="7"/>
      <c r="H31" s="7"/>
      <c r="I31" s="7"/>
      <c r="J31" s="8"/>
    </row>
    <row r="32" spans="2:10" ht="15" thickBot="1" x14ac:dyDescent="0.35">
      <c r="B32" s="17"/>
      <c r="C32" s="18"/>
      <c r="D32" s="18"/>
      <c r="E32" s="18"/>
      <c r="F32" s="18"/>
      <c r="G32" s="18"/>
      <c r="H32" s="18"/>
      <c r="I32" s="18"/>
      <c r="J32" s="19"/>
    </row>
  </sheetData>
  <mergeCells count="5">
    <mergeCell ref="D6:H6"/>
    <mergeCell ref="D30:H30"/>
    <mergeCell ref="D24:H24"/>
    <mergeCell ref="D26:H26"/>
    <mergeCell ref="D28:H28"/>
  </mergeCells>
  <hyperlinks>
    <hyperlink ref="D24:H24" location="'A. HTT General'!A1" display="Tab A: HTT General" xr:uid="{00000000-0004-0000-0100-000000000000}"/>
    <hyperlink ref="D26:H26" location="'B2. HTT Public Sector Assets'!A1" display="Worksheet C: HTT Public Sector Assets" xr:uid="{00000000-0004-0000-0100-000002000000}"/>
    <hyperlink ref="D28:H28" location="'C. HTT Harmonised Glossary'!A1" display="Worksheet C: HTT Harmonised Glossary" xr:uid="{00000000-0004-0000-0100-000003000000}"/>
    <hyperlink ref="D30:H30" location="'D. Bond List'!A1" display="Worksheet D: Bond List" xr:uid="{9A48EF3F-C036-42D6-AD46-D952C6018A9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E36E00"/>
  </sheetPr>
  <dimension ref="A1:N413"/>
  <sheetViews>
    <sheetView showZeros="0" topLeftCell="A40" zoomScale="80" zoomScaleNormal="80" workbookViewId="0">
      <selection activeCell="D333" sqref="D333"/>
    </sheetView>
  </sheetViews>
  <sheetFormatPr baseColWidth="10"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84" t="s">
        <v>676</v>
      </c>
      <c r="B1" s="84"/>
      <c r="C1" s="23"/>
      <c r="D1" s="23"/>
      <c r="E1" s="23"/>
      <c r="F1" s="117" t="s">
        <v>839</v>
      </c>
      <c r="H1" s="23"/>
      <c r="I1" s="84"/>
      <c r="J1" s="23"/>
      <c r="K1" s="23"/>
      <c r="L1" s="23"/>
      <c r="M1" s="23"/>
    </row>
    <row r="2" spans="1:13" ht="15" thickBot="1" x14ac:dyDescent="0.35">
      <c r="A2" s="23"/>
      <c r="B2" s="24"/>
      <c r="C2" s="24"/>
      <c r="D2" s="23"/>
      <c r="E2" s="23"/>
      <c r="F2" s="23"/>
      <c r="H2" s="23"/>
      <c r="L2" s="23"/>
      <c r="M2" s="23"/>
    </row>
    <row r="3" spans="1:13" ht="18.600000000000001" thickBot="1" x14ac:dyDescent="0.35">
      <c r="A3" s="26"/>
      <c r="B3" s="27" t="s">
        <v>18</v>
      </c>
      <c r="C3" s="28" t="s">
        <v>152</v>
      </c>
      <c r="D3" s="26"/>
      <c r="E3" s="26"/>
      <c r="F3" s="23"/>
      <c r="G3" s="26"/>
      <c r="H3" s="23"/>
      <c r="L3" s="23"/>
      <c r="M3" s="23"/>
    </row>
    <row r="4" spans="1:13" ht="15" thickBot="1" x14ac:dyDescent="0.35">
      <c r="H4" s="23"/>
      <c r="L4" s="23"/>
      <c r="M4" s="23"/>
    </row>
    <row r="5" spans="1:13" ht="18" x14ac:dyDescent="0.3">
      <c r="A5" s="29"/>
      <c r="B5" s="30" t="s">
        <v>19</v>
      </c>
      <c r="C5" s="29"/>
      <c r="E5" s="31"/>
      <c r="F5" s="31"/>
      <c r="H5" s="23"/>
      <c r="L5" s="23"/>
      <c r="M5" s="23"/>
    </row>
    <row r="6" spans="1:13" x14ac:dyDescent="0.3">
      <c r="B6" s="33" t="s">
        <v>20</v>
      </c>
      <c r="C6" s="108"/>
      <c r="D6" s="108"/>
      <c r="H6" s="23"/>
      <c r="L6" s="23"/>
      <c r="M6" s="23"/>
    </row>
    <row r="7" spans="1:13" x14ac:dyDescent="0.3">
      <c r="B7" s="32" t="s">
        <v>21</v>
      </c>
      <c r="C7" s="108"/>
      <c r="D7" s="108"/>
      <c r="H7" s="23"/>
      <c r="L7" s="23"/>
      <c r="M7" s="23"/>
    </row>
    <row r="8" spans="1:13" x14ac:dyDescent="0.3">
      <c r="B8" s="32" t="s">
        <v>22</v>
      </c>
      <c r="C8" s="108"/>
      <c r="D8" s="108"/>
      <c r="F8" s="25" t="s">
        <v>23</v>
      </c>
      <c r="H8" s="23"/>
      <c r="L8" s="23"/>
      <c r="M8" s="23"/>
    </row>
    <row r="9" spans="1:13" x14ac:dyDescent="0.3">
      <c r="B9" s="118" t="s">
        <v>779</v>
      </c>
      <c r="H9" s="23"/>
      <c r="L9" s="23"/>
      <c r="M9" s="23"/>
    </row>
    <row r="10" spans="1:13" x14ac:dyDescent="0.3">
      <c r="B10" s="33" t="s">
        <v>24</v>
      </c>
      <c r="H10" s="23"/>
      <c r="L10" s="23"/>
      <c r="M10" s="23"/>
    </row>
    <row r="11" spans="1:13" ht="15" thickBot="1" x14ac:dyDescent="0.35">
      <c r="B11" s="34" t="s">
        <v>25</v>
      </c>
      <c r="H11" s="23"/>
      <c r="L11" s="23"/>
      <c r="M11" s="23"/>
    </row>
    <row r="12" spans="1:13" x14ac:dyDescent="0.3">
      <c r="B12" s="35"/>
      <c r="H12" s="23"/>
      <c r="L12" s="23"/>
      <c r="M12" s="23"/>
    </row>
    <row r="13" spans="1:13" ht="36" x14ac:dyDescent="0.3">
      <c r="A13" s="36" t="s">
        <v>26</v>
      </c>
      <c r="B13" s="36" t="s">
        <v>20</v>
      </c>
      <c r="C13" s="37"/>
      <c r="D13" s="37"/>
      <c r="E13" s="37"/>
      <c r="F13" s="37"/>
      <c r="G13" s="38"/>
      <c r="H13" s="23"/>
      <c r="L13" s="23"/>
      <c r="M13" s="23"/>
    </row>
    <row r="14" spans="1:13" x14ac:dyDescent="0.3">
      <c r="A14" s="25" t="s">
        <v>27</v>
      </c>
      <c r="B14" s="39" t="s">
        <v>0</v>
      </c>
      <c r="C14" s="25" t="s">
        <v>394</v>
      </c>
      <c r="E14" s="31"/>
      <c r="F14" s="31"/>
      <c r="H14" s="23"/>
      <c r="L14" s="23"/>
      <c r="M14" s="23"/>
    </row>
    <row r="15" spans="1:13" x14ac:dyDescent="0.3">
      <c r="A15" s="25" t="s">
        <v>29</v>
      </c>
      <c r="B15" s="39" t="s">
        <v>30</v>
      </c>
      <c r="C15" s="25" t="s">
        <v>846</v>
      </c>
      <c r="E15" s="31"/>
      <c r="F15" s="31"/>
      <c r="H15" s="23"/>
      <c r="L15" s="23"/>
      <c r="M15" s="23"/>
    </row>
    <row r="16" spans="1:13" ht="28.8" x14ac:dyDescent="0.3">
      <c r="A16" s="25" t="s">
        <v>31</v>
      </c>
      <c r="B16" s="39" t="s">
        <v>32</v>
      </c>
      <c r="C16" s="131" t="s">
        <v>849</v>
      </c>
      <c r="E16" s="31"/>
      <c r="F16" s="31"/>
      <c r="H16" s="23"/>
      <c r="L16" s="23"/>
      <c r="M16" s="23"/>
    </row>
    <row r="17" spans="1:13" x14ac:dyDescent="0.3">
      <c r="A17" s="25" t="s">
        <v>33</v>
      </c>
      <c r="B17" s="39" t="s">
        <v>34</v>
      </c>
      <c r="C17" s="132">
        <v>44926</v>
      </c>
      <c r="E17" s="31"/>
      <c r="F17" s="31"/>
      <c r="H17" s="23"/>
      <c r="L17" s="23"/>
      <c r="M17" s="23"/>
    </row>
    <row r="18" spans="1:13" outlineLevel="1" x14ac:dyDescent="0.3">
      <c r="A18" s="25" t="s">
        <v>35</v>
      </c>
      <c r="B18" s="40" t="s">
        <v>36</v>
      </c>
      <c r="E18" s="31"/>
      <c r="F18" s="31"/>
      <c r="H18" s="23"/>
      <c r="L18" s="23"/>
      <c r="M18" s="23"/>
    </row>
    <row r="19" spans="1:13" outlineLevel="1" x14ac:dyDescent="0.3">
      <c r="A19" s="25" t="s">
        <v>37</v>
      </c>
      <c r="B19" s="40" t="s">
        <v>38</v>
      </c>
      <c r="E19" s="31"/>
      <c r="F19" s="31"/>
      <c r="H19" s="23"/>
      <c r="L19" s="23"/>
      <c r="M19" s="23"/>
    </row>
    <row r="20" spans="1:13" outlineLevel="1" x14ac:dyDescent="0.3">
      <c r="A20" s="25" t="s">
        <v>39</v>
      </c>
      <c r="B20" s="40"/>
      <c r="E20" s="31"/>
      <c r="F20" s="31"/>
      <c r="H20" s="23"/>
      <c r="L20" s="23"/>
      <c r="M20" s="23"/>
    </row>
    <row r="21" spans="1:13" outlineLevel="1" x14ac:dyDescent="0.3">
      <c r="A21" s="25" t="s">
        <v>40</v>
      </c>
      <c r="B21" s="40"/>
      <c r="E21" s="31"/>
      <c r="F21" s="31"/>
      <c r="H21" s="23"/>
      <c r="L21" s="23"/>
      <c r="M21" s="23"/>
    </row>
    <row r="22" spans="1:13" outlineLevel="1" x14ac:dyDescent="0.3">
      <c r="A22" s="25" t="s">
        <v>41</v>
      </c>
      <c r="B22" s="40"/>
      <c r="E22" s="31"/>
      <c r="F22" s="31"/>
      <c r="H22" s="23"/>
      <c r="L22" s="23"/>
      <c r="M22" s="23"/>
    </row>
    <row r="23" spans="1:13" outlineLevel="1" x14ac:dyDescent="0.3">
      <c r="A23" s="25" t="s">
        <v>42</v>
      </c>
      <c r="B23" s="40"/>
      <c r="E23" s="31"/>
      <c r="F23" s="31"/>
      <c r="H23" s="23"/>
      <c r="L23" s="23"/>
      <c r="M23" s="23"/>
    </row>
    <row r="24" spans="1:13" outlineLevel="1" x14ac:dyDescent="0.3">
      <c r="A24" s="25" t="s">
        <v>43</v>
      </c>
      <c r="B24" s="40"/>
      <c r="E24" s="31"/>
      <c r="F24" s="31"/>
      <c r="H24" s="23"/>
      <c r="L24" s="23"/>
      <c r="M24" s="23"/>
    </row>
    <row r="25" spans="1:13" outlineLevel="1" x14ac:dyDescent="0.3">
      <c r="A25" s="25" t="s">
        <v>44</v>
      </c>
      <c r="B25" s="40"/>
      <c r="E25" s="31"/>
      <c r="F25" s="31"/>
      <c r="H25" s="23"/>
      <c r="L25" s="23"/>
      <c r="M25" s="23"/>
    </row>
    <row r="26" spans="1:13" ht="18" x14ac:dyDescent="0.3">
      <c r="A26" s="37"/>
      <c r="B26" s="36" t="s">
        <v>21</v>
      </c>
      <c r="C26" s="37"/>
      <c r="D26" s="37"/>
      <c r="E26" s="37"/>
      <c r="F26" s="37"/>
      <c r="G26" s="38"/>
      <c r="H26" s="23"/>
      <c r="L26" s="23"/>
      <c r="M26" s="23"/>
    </row>
    <row r="27" spans="1:13" x14ac:dyDescent="0.3">
      <c r="A27" s="25" t="s">
        <v>45</v>
      </c>
      <c r="B27" s="130" t="s">
        <v>845</v>
      </c>
      <c r="C27" s="115" t="s">
        <v>841</v>
      </c>
      <c r="D27" s="42"/>
      <c r="E27" s="42"/>
      <c r="F27" s="42"/>
      <c r="H27" s="23"/>
      <c r="L27" s="23"/>
      <c r="M27" s="23"/>
    </row>
    <row r="28" spans="1:13" x14ac:dyDescent="0.3">
      <c r="A28" s="25" t="s">
        <v>46</v>
      </c>
      <c r="B28" s="119" t="s">
        <v>840</v>
      </c>
      <c r="C28" s="114" t="s">
        <v>841</v>
      </c>
      <c r="D28" s="42"/>
      <c r="E28" s="42"/>
      <c r="F28" s="42"/>
      <c r="H28" s="23"/>
      <c r="L28" s="23"/>
      <c r="M28" s="129" t="s">
        <v>841</v>
      </c>
    </row>
    <row r="29" spans="1:13" x14ac:dyDescent="0.3">
      <c r="A29" s="25" t="s">
        <v>48</v>
      </c>
      <c r="B29" s="41" t="s">
        <v>47</v>
      </c>
      <c r="C29" s="25" t="s">
        <v>841</v>
      </c>
      <c r="E29" s="42"/>
      <c r="F29" s="42"/>
      <c r="H29" s="23"/>
      <c r="L29" s="23"/>
      <c r="M29" s="129" t="s">
        <v>842</v>
      </c>
    </row>
    <row r="30" spans="1:13" ht="28.8" outlineLevel="1" x14ac:dyDescent="0.3">
      <c r="A30" s="25" t="s">
        <v>50</v>
      </c>
      <c r="B30" s="41" t="s">
        <v>49</v>
      </c>
      <c r="C30" s="131" t="s">
        <v>903</v>
      </c>
      <c r="E30" s="42"/>
      <c r="F30" s="42"/>
      <c r="H30" s="23"/>
      <c r="L30" s="23"/>
      <c r="M30" s="129" t="s">
        <v>843</v>
      </c>
    </row>
    <row r="31" spans="1:13" outlineLevel="1" x14ac:dyDescent="0.3">
      <c r="A31" s="25" t="s">
        <v>51</v>
      </c>
      <c r="B31" s="41"/>
      <c r="E31" s="42"/>
      <c r="F31" s="42"/>
      <c r="H31" s="23"/>
      <c r="L31" s="23"/>
      <c r="M31" s="23"/>
    </row>
    <row r="32" spans="1:13" outlineLevel="1" x14ac:dyDescent="0.3">
      <c r="A32" s="25" t="s">
        <v>52</v>
      </c>
      <c r="B32" s="41"/>
      <c r="E32" s="42"/>
      <c r="F32" s="42"/>
      <c r="H32" s="23"/>
      <c r="L32" s="23"/>
      <c r="M32" s="23"/>
    </row>
    <row r="33" spans="1:14" outlineLevel="1" x14ac:dyDescent="0.3">
      <c r="A33" s="25" t="s">
        <v>53</v>
      </c>
      <c r="B33" s="41"/>
      <c r="E33" s="42"/>
      <c r="F33" s="42"/>
      <c r="H33" s="23"/>
      <c r="L33" s="23"/>
      <c r="M33" s="23"/>
    </row>
    <row r="34" spans="1:14" outlineLevel="1" x14ac:dyDescent="0.3">
      <c r="A34" s="25" t="s">
        <v>54</v>
      </c>
      <c r="B34" s="41"/>
      <c r="E34" s="42"/>
      <c r="F34" s="42"/>
      <c r="H34" s="23"/>
      <c r="L34" s="23"/>
      <c r="M34" s="23"/>
    </row>
    <row r="35" spans="1:14" outlineLevel="1" x14ac:dyDescent="0.3">
      <c r="A35" s="25" t="s">
        <v>55</v>
      </c>
      <c r="B35" s="43"/>
      <c r="E35" s="42"/>
      <c r="F35" s="42"/>
      <c r="H35" s="23"/>
      <c r="L35" s="23"/>
      <c r="M35" s="23"/>
    </row>
    <row r="36" spans="1:14" ht="18" x14ac:dyDescent="0.3">
      <c r="A36" s="36"/>
      <c r="B36" s="36" t="s">
        <v>22</v>
      </c>
      <c r="C36" s="36"/>
      <c r="D36" s="37"/>
      <c r="E36" s="37"/>
      <c r="F36" s="37"/>
      <c r="G36" s="38"/>
      <c r="H36" s="23"/>
      <c r="L36" s="23"/>
      <c r="M36" s="23"/>
    </row>
    <row r="37" spans="1:14" ht="15" customHeight="1" x14ac:dyDescent="0.3">
      <c r="A37" s="44"/>
      <c r="B37" s="45" t="s">
        <v>56</v>
      </c>
      <c r="C37" s="44" t="s">
        <v>57</v>
      </c>
      <c r="D37" s="46"/>
      <c r="E37" s="46"/>
      <c r="F37" s="46"/>
      <c r="G37" s="47"/>
      <c r="H37" s="23"/>
      <c r="L37" s="23"/>
      <c r="M37" s="23"/>
    </row>
    <row r="38" spans="1:14" x14ac:dyDescent="0.3">
      <c r="A38" s="25" t="s">
        <v>4</v>
      </c>
      <c r="B38" s="42" t="s">
        <v>665</v>
      </c>
      <c r="C38" s="86">
        <v>3637.72861192145</v>
      </c>
      <c r="F38" s="42"/>
      <c r="H38" s="23"/>
      <c r="L38" s="23"/>
      <c r="M38" s="23"/>
    </row>
    <row r="39" spans="1:14" x14ac:dyDescent="0.3">
      <c r="A39" s="25" t="s">
        <v>58</v>
      </c>
      <c r="B39" s="42" t="s">
        <v>59</v>
      </c>
      <c r="C39" s="86">
        <v>2960.0356538000001</v>
      </c>
      <c r="F39" s="42"/>
      <c r="H39" s="23"/>
      <c r="L39" s="23"/>
      <c r="M39" s="23"/>
      <c r="N39" s="55"/>
    </row>
    <row r="40" spans="1:14" outlineLevel="1" x14ac:dyDescent="0.3">
      <c r="A40" s="25" t="s">
        <v>60</v>
      </c>
      <c r="B40" s="48" t="s">
        <v>61</v>
      </c>
      <c r="C40" s="86">
        <v>3649.1417187633911</v>
      </c>
      <c r="F40" s="42"/>
      <c r="H40" s="23"/>
      <c r="L40" s="23"/>
      <c r="M40" s="23"/>
      <c r="N40" s="55"/>
    </row>
    <row r="41" spans="1:14" outlineLevel="1" x14ac:dyDescent="0.3">
      <c r="A41" s="25" t="s">
        <v>62</v>
      </c>
      <c r="B41" s="48" t="s">
        <v>63</v>
      </c>
      <c r="C41" s="86">
        <v>2969.1482207399999</v>
      </c>
      <c r="F41" s="42"/>
      <c r="H41" s="23"/>
      <c r="L41" s="23"/>
      <c r="M41" s="23"/>
      <c r="N41" s="55"/>
    </row>
    <row r="42" spans="1:14" outlineLevel="1" x14ac:dyDescent="0.3">
      <c r="A42" s="25" t="s">
        <v>64</v>
      </c>
      <c r="B42" s="133" t="s">
        <v>850</v>
      </c>
      <c r="C42" s="86">
        <v>3019.5863668759998</v>
      </c>
      <c r="F42" s="42"/>
      <c r="H42" s="23"/>
      <c r="L42" s="23"/>
      <c r="M42" s="23"/>
      <c r="N42" s="55"/>
    </row>
    <row r="43" spans="1:14" outlineLevel="1" x14ac:dyDescent="0.3">
      <c r="A43" s="55" t="s">
        <v>700</v>
      </c>
      <c r="B43" s="133" t="s">
        <v>851</v>
      </c>
      <c r="C43" s="106">
        <v>3028.8811851547998</v>
      </c>
      <c r="F43" s="42"/>
      <c r="H43" s="23"/>
      <c r="L43" s="23"/>
      <c r="M43" s="23"/>
      <c r="N43" s="55"/>
    </row>
    <row r="44" spans="1:14" ht="15" customHeight="1" x14ac:dyDescent="0.3">
      <c r="A44" s="44"/>
      <c r="B44" s="44" t="s">
        <v>65</v>
      </c>
      <c r="C44" s="44" t="s">
        <v>813</v>
      </c>
      <c r="D44" s="44" t="s">
        <v>822</v>
      </c>
      <c r="E44" s="44"/>
      <c r="F44" s="44" t="s">
        <v>821</v>
      </c>
      <c r="G44" s="44" t="s">
        <v>66</v>
      </c>
      <c r="I44" s="23"/>
      <c r="J44" s="23"/>
      <c r="K44" s="55"/>
      <c r="L44" s="55"/>
      <c r="M44" s="55"/>
      <c r="N44" s="55"/>
    </row>
    <row r="45" spans="1:14" x14ac:dyDescent="0.3">
      <c r="A45" s="25" t="s">
        <v>7</v>
      </c>
      <c r="B45" s="109" t="s">
        <v>67</v>
      </c>
      <c r="C45" s="116">
        <v>0.02</v>
      </c>
      <c r="D45" s="82">
        <f>IF(OR(C38="[For completion]",C39="[For completion]"),"Please complete G.3.1.1 and G.3.1.2",(C38/C39-1-MAX(C45,F45)))</f>
        <v>0.20894756596983857</v>
      </c>
      <c r="E45" s="82"/>
      <c r="F45" s="82" t="s">
        <v>654</v>
      </c>
      <c r="G45" s="115" t="s">
        <v>651</v>
      </c>
      <c r="H45" s="23"/>
      <c r="L45" s="23"/>
      <c r="M45" s="23"/>
      <c r="N45" s="55"/>
    </row>
    <row r="46" spans="1:14" ht="43.2" outlineLevel="1" x14ac:dyDescent="0.3">
      <c r="A46" s="25" t="s">
        <v>68</v>
      </c>
      <c r="B46" s="133" t="s">
        <v>852</v>
      </c>
      <c r="C46" s="138">
        <f>(C42/C39)-1</f>
        <v>2.0118241818996463E-2</v>
      </c>
      <c r="D46" s="116">
        <v>0.18764510633337106</v>
      </c>
      <c r="E46" s="82"/>
      <c r="F46" s="82" t="s">
        <v>654</v>
      </c>
      <c r="G46" s="139" t="s">
        <v>651</v>
      </c>
      <c r="H46" s="23"/>
      <c r="L46" s="23"/>
      <c r="M46" s="23"/>
      <c r="N46" s="55"/>
    </row>
    <row r="47" spans="1:14" outlineLevel="1" x14ac:dyDescent="0.3">
      <c r="A47" s="25" t="s">
        <v>69</v>
      </c>
      <c r="B47" s="133" t="s">
        <v>853</v>
      </c>
      <c r="C47" s="116">
        <v>0.02</v>
      </c>
      <c r="D47" s="138">
        <f>IF(OR(C40="[For completion]",C41="[For completion]"),"Please complete G.3.1.1 and G.3.1.2",(C40/C41-1-MAX(C47,F47)))</f>
        <v>0.20901972130374705</v>
      </c>
      <c r="E47" s="82"/>
      <c r="F47" s="82" t="s">
        <v>654</v>
      </c>
      <c r="G47" s="139" t="s">
        <v>651</v>
      </c>
      <c r="H47" s="23"/>
      <c r="L47" s="23"/>
      <c r="M47" s="23"/>
      <c r="N47" s="55"/>
    </row>
    <row r="48" spans="1:14" ht="43.2" outlineLevel="1" x14ac:dyDescent="0.3">
      <c r="A48" s="25" t="s">
        <v>70</v>
      </c>
      <c r="B48" s="133" t="s">
        <v>854</v>
      </c>
      <c r="C48" s="138">
        <f>(C43/C41)-1</f>
        <v>2.0117878924856392E-2</v>
      </c>
      <c r="D48" s="140">
        <f>IF(OR(C40="[For completion]",C41="[For completion]"),"Please complete G.3.1.1 and G.3.1.2",(C40/C41-1-MAX(C48,F48)))</f>
        <v>0.20890184237889065</v>
      </c>
      <c r="E48" s="62"/>
      <c r="F48" s="62" t="s">
        <v>654</v>
      </c>
      <c r="G48" s="139" t="s">
        <v>651</v>
      </c>
      <c r="H48" s="23"/>
      <c r="L48" s="23"/>
      <c r="M48" s="23"/>
      <c r="N48" s="55"/>
    </row>
    <row r="49" spans="1:14" outlineLevel="1" x14ac:dyDescent="0.3">
      <c r="A49" s="25" t="s">
        <v>71</v>
      </c>
      <c r="B49" s="40"/>
      <c r="C49" s="62"/>
      <c r="D49" s="62"/>
      <c r="E49" s="62"/>
      <c r="F49" s="62"/>
      <c r="G49" s="62"/>
      <c r="H49" s="23"/>
      <c r="L49" s="23"/>
      <c r="M49" s="23"/>
      <c r="N49" s="55"/>
    </row>
    <row r="50" spans="1:14" outlineLevel="1" x14ac:dyDescent="0.3">
      <c r="A50" s="25" t="s">
        <v>72</v>
      </c>
      <c r="B50" s="40"/>
      <c r="C50" s="62"/>
      <c r="D50" s="62"/>
      <c r="E50" s="62"/>
      <c r="F50" s="62"/>
      <c r="G50" s="62"/>
      <c r="H50" s="23"/>
      <c r="L50" s="23"/>
      <c r="M50" s="23"/>
      <c r="N50" s="55"/>
    </row>
    <row r="51" spans="1:14" outlineLevel="1" x14ac:dyDescent="0.3">
      <c r="A51" s="25" t="s">
        <v>73</v>
      </c>
      <c r="B51" s="40"/>
      <c r="C51" s="62"/>
      <c r="D51" s="62"/>
      <c r="E51" s="62"/>
      <c r="F51" s="62"/>
      <c r="G51" s="62"/>
      <c r="H51" s="23"/>
      <c r="L51" s="23"/>
      <c r="M51" s="23"/>
      <c r="N51" s="55"/>
    </row>
    <row r="52" spans="1:14" ht="15" customHeight="1" x14ac:dyDescent="0.3">
      <c r="A52" s="44"/>
      <c r="B52" s="45" t="s">
        <v>74</v>
      </c>
      <c r="C52" s="44" t="s">
        <v>57</v>
      </c>
      <c r="D52" s="44"/>
      <c r="E52" s="46"/>
      <c r="F52" s="47" t="s">
        <v>75</v>
      </c>
      <c r="G52" s="47"/>
      <c r="H52" s="23"/>
      <c r="L52" s="23"/>
      <c r="M52" s="23"/>
      <c r="N52" s="55"/>
    </row>
    <row r="53" spans="1:14" x14ac:dyDescent="0.3">
      <c r="A53" s="25" t="s">
        <v>76</v>
      </c>
      <c r="B53" s="42" t="s">
        <v>77</v>
      </c>
      <c r="C53" s="86"/>
      <c r="E53" s="50"/>
      <c r="F53" s="93"/>
      <c r="G53" s="51"/>
      <c r="H53" s="23"/>
      <c r="L53" s="23"/>
      <c r="M53" s="23"/>
      <c r="N53" s="55"/>
    </row>
    <row r="54" spans="1:14" x14ac:dyDescent="0.3">
      <c r="A54" s="25" t="s">
        <v>78</v>
      </c>
      <c r="B54" s="42" t="s">
        <v>79</v>
      </c>
      <c r="C54" s="86">
        <v>3637.72861192145</v>
      </c>
      <c r="E54" s="50"/>
      <c r="F54" s="93">
        <f>IF($C$58=0,"",IF(C54="[for completion]","",C54/$C$58))</f>
        <v>1</v>
      </c>
      <c r="G54" s="51"/>
      <c r="H54" s="23"/>
      <c r="L54" s="23"/>
      <c r="M54" s="23"/>
      <c r="N54" s="55"/>
    </row>
    <row r="55" spans="1:14" x14ac:dyDescent="0.3">
      <c r="A55" s="25" t="s">
        <v>80</v>
      </c>
      <c r="B55" s="42" t="s">
        <v>81</v>
      </c>
      <c r="C55" s="86"/>
      <c r="E55" s="50"/>
      <c r="F55" s="101"/>
      <c r="G55" s="51"/>
      <c r="H55" s="23"/>
      <c r="L55" s="23"/>
      <c r="M55" s="23"/>
      <c r="N55" s="55"/>
    </row>
    <row r="56" spans="1:14" x14ac:dyDescent="0.3">
      <c r="A56" s="25" t="s">
        <v>82</v>
      </c>
      <c r="B56" s="42" t="s">
        <v>83</v>
      </c>
      <c r="C56" s="86"/>
      <c r="E56" s="50"/>
      <c r="F56" s="101"/>
      <c r="G56" s="51"/>
      <c r="H56" s="23"/>
      <c r="L56" s="23"/>
      <c r="M56" s="23"/>
      <c r="N56" s="55"/>
    </row>
    <row r="57" spans="1:14" x14ac:dyDescent="0.3">
      <c r="A57" s="25" t="s">
        <v>84</v>
      </c>
      <c r="B57" s="25" t="s">
        <v>85</v>
      </c>
      <c r="C57" s="86"/>
      <c r="E57" s="50"/>
      <c r="F57" s="93"/>
      <c r="G57" s="51"/>
      <c r="H57" s="23"/>
      <c r="L57" s="23"/>
      <c r="M57" s="23"/>
      <c r="N57" s="55"/>
    </row>
    <row r="58" spans="1:14" x14ac:dyDescent="0.3">
      <c r="A58" s="25" t="s">
        <v>86</v>
      </c>
      <c r="B58" s="52" t="s">
        <v>87</v>
      </c>
      <c r="C58" s="88">
        <f>SUM(C53:C57)</f>
        <v>3637.72861192145</v>
      </c>
      <c r="D58" s="50"/>
      <c r="E58" s="50"/>
      <c r="F58" s="94">
        <f>SUM(F53:F57)</f>
        <v>1</v>
      </c>
      <c r="G58" s="51"/>
      <c r="H58" s="23"/>
      <c r="L58" s="23"/>
      <c r="M58" s="23"/>
      <c r="N58" s="55"/>
    </row>
    <row r="59" spans="1:14" outlineLevel="1" x14ac:dyDescent="0.3">
      <c r="A59" s="25" t="s">
        <v>88</v>
      </c>
      <c r="B59" s="54" t="s">
        <v>89</v>
      </c>
      <c r="C59" s="86"/>
      <c r="E59" s="50"/>
      <c r="F59" s="93"/>
      <c r="G59" s="51"/>
      <c r="H59" s="23"/>
      <c r="L59" s="23"/>
      <c r="M59" s="23"/>
      <c r="N59" s="55"/>
    </row>
    <row r="60" spans="1:14" outlineLevel="1" x14ac:dyDescent="0.3">
      <c r="A60" s="25" t="s">
        <v>90</v>
      </c>
      <c r="B60" s="54" t="s">
        <v>89</v>
      </c>
      <c r="C60" s="86"/>
      <c r="E60" s="50"/>
      <c r="F60" s="93"/>
      <c r="G60" s="51"/>
      <c r="H60" s="23"/>
      <c r="L60" s="23"/>
      <c r="M60" s="23"/>
      <c r="N60" s="55"/>
    </row>
    <row r="61" spans="1:14" outlineLevel="1" x14ac:dyDescent="0.3">
      <c r="A61" s="25" t="s">
        <v>91</v>
      </c>
      <c r="B61" s="54" t="s">
        <v>89</v>
      </c>
      <c r="C61" s="86"/>
      <c r="E61" s="50"/>
      <c r="F61" s="93"/>
      <c r="G61" s="51"/>
      <c r="H61" s="23"/>
      <c r="L61" s="23"/>
      <c r="M61" s="23"/>
      <c r="N61" s="55"/>
    </row>
    <row r="62" spans="1:14" outlineLevel="1" x14ac:dyDescent="0.3">
      <c r="A62" s="25" t="s">
        <v>92</v>
      </c>
      <c r="B62" s="54" t="s">
        <v>89</v>
      </c>
      <c r="C62" s="86"/>
      <c r="E62" s="50"/>
      <c r="F62" s="93"/>
      <c r="G62" s="51"/>
      <c r="H62" s="23"/>
      <c r="L62" s="23"/>
      <c r="M62" s="23"/>
      <c r="N62" s="55"/>
    </row>
    <row r="63" spans="1:14" outlineLevel="1" x14ac:dyDescent="0.3">
      <c r="A63" s="25" t="s">
        <v>93</v>
      </c>
      <c r="B63" s="54" t="s">
        <v>89</v>
      </c>
      <c r="C63" s="86"/>
      <c r="E63" s="50"/>
      <c r="F63" s="93"/>
      <c r="G63" s="51"/>
      <c r="H63" s="23"/>
      <c r="L63" s="23"/>
      <c r="M63" s="23"/>
      <c r="N63" s="55"/>
    </row>
    <row r="64" spans="1:14" outlineLevel="1" x14ac:dyDescent="0.3">
      <c r="A64" s="25" t="s">
        <v>94</v>
      </c>
      <c r="B64" s="54" t="s">
        <v>89</v>
      </c>
      <c r="C64" s="89"/>
      <c r="D64" s="55"/>
      <c r="E64" s="55"/>
      <c r="F64" s="93"/>
      <c r="G64" s="53"/>
      <c r="H64" s="23"/>
      <c r="L64" s="23"/>
      <c r="M64" s="23"/>
      <c r="N64" s="55"/>
    </row>
    <row r="65" spans="1:14" ht="15" customHeight="1" x14ac:dyDescent="0.3">
      <c r="A65" s="44"/>
      <c r="B65" s="45" t="s">
        <v>95</v>
      </c>
      <c r="C65" s="79" t="s">
        <v>670</v>
      </c>
      <c r="D65" s="79" t="s">
        <v>671</v>
      </c>
      <c r="E65" s="46"/>
      <c r="F65" s="47" t="s">
        <v>96</v>
      </c>
      <c r="G65" s="56" t="s">
        <v>97</v>
      </c>
      <c r="H65" s="23"/>
      <c r="L65" s="23"/>
      <c r="M65" s="23"/>
      <c r="N65" s="55"/>
    </row>
    <row r="66" spans="1:14" x14ac:dyDescent="0.3">
      <c r="A66" s="25" t="s">
        <v>98</v>
      </c>
      <c r="B66" s="42" t="s">
        <v>675</v>
      </c>
      <c r="C66" s="90">
        <v>5.5589849655407901</v>
      </c>
      <c r="D66" s="90" t="s">
        <v>657</v>
      </c>
      <c r="E66" s="39"/>
      <c r="F66" s="57"/>
      <c r="G66" s="58"/>
      <c r="H66" s="23"/>
      <c r="L66" s="23"/>
      <c r="M66" s="23"/>
      <c r="N66" s="55"/>
    </row>
    <row r="67" spans="1:14" x14ac:dyDescent="0.3">
      <c r="B67" s="42"/>
      <c r="E67" s="39"/>
      <c r="F67" s="57"/>
      <c r="G67" s="58"/>
      <c r="H67" s="23"/>
      <c r="L67" s="23"/>
      <c r="M67" s="23"/>
      <c r="N67" s="55"/>
    </row>
    <row r="68" spans="1:14" x14ac:dyDescent="0.3">
      <c r="B68" s="42" t="s">
        <v>668</v>
      </c>
      <c r="C68" s="39"/>
      <c r="D68" s="39"/>
      <c r="E68" s="39"/>
      <c r="F68" s="58"/>
      <c r="G68" s="58"/>
      <c r="H68" s="23"/>
      <c r="L68" s="23"/>
      <c r="M68" s="23"/>
      <c r="N68" s="55"/>
    </row>
    <row r="69" spans="1:14" x14ac:dyDescent="0.3">
      <c r="B69" s="42" t="s">
        <v>100</v>
      </c>
      <c r="E69" s="39"/>
      <c r="F69" s="58"/>
      <c r="G69" s="58"/>
      <c r="H69" s="23"/>
      <c r="L69" s="23"/>
      <c r="M69" s="23"/>
      <c r="N69" s="55"/>
    </row>
    <row r="70" spans="1:14" x14ac:dyDescent="0.3">
      <c r="A70" s="25" t="s">
        <v>101</v>
      </c>
      <c r="B70" s="80" t="s">
        <v>677</v>
      </c>
      <c r="C70" s="86">
        <v>463.77311995277103</v>
      </c>
      <c r="D70" s="86" t="s">
        <v>657</v>
      </c>
      <c r="E70" s="21"/>
      <c r="F70" s="93">
        <f t="shared" ref="F70:F76" si="0">IF($C$77=0,"",IF(C70="[for completion]","",C70/$C$77))</f>
        <v>0.12748975223378783</v>
      </c>
      <c r="G70" s="93" t="str">
        <f>IF($D$77=0,"",IF(D70="[Mark as ND1 if not relevant]","",D70/$D$77))</f>
        <v/>
      </c>
      <c r="H70" s="23"/>
      <c r="L70" s="23"/>
      <c r="M70" s="23"/>
      <c r="N70" s="55"/>
    </row>
    <row r="71" spans="1:14" x14ac:dyDescent="0.3">
      <c r="A71" s="25" t="s">
        <v>102</v>
      </c>
      <c r="B71" s="81" t="s">
        <v>678</v>
      </c>
      <c r="C71" s="106">
        <v>680.90672667001104</v>
      </c>
      <c r="D71" s="106" t="s">
        <v>657</v>
      </c>
      <c r="E71" s="21"/>
      <c r="F71" s="93">
        <f t="shared" si="0"/>
        <v>0.18717908853001114</v>
      </c>
      <c r="G71" s="93" t="str">
        <f t="shared" ref="G71:G76" si="1">IF($D$77=0,"",IF(D71="[Mark as ND1 if not relevant]","",D71/$D$77))</f>
        <v/>
      </c>
      <c r="H71" s="23"/>
      <c r="L71" s="23"/>
      <c r="M71" s="23"/>
      <c r="N71" s="55"/>
    </row>
    <row r="72" spans="1:14" x14ac:dyDescent="0.3">
      <c r="A72" s="25" t="s">
        <v>103</v>
      </c>
      <c r="B72" s="80" t="s">
        <v>679</v>
      </c>
      <c r="C72" s="106">
        <v>614.31569905076208</v>
      </c>
      <c r="D72" s="106" t="s">
        <v>657</v>
      </c>
      <c r="E72" s="21"/>
      <c r="F72" s="93">
        <f t="shared" si="0"/>
        <v>0.16887342731998686</v>
      </c>
      <c r="G72" s="93" t="str">
        <f t="shared" si="1"/>
        <v/>
      </c>
      <c r="H72" s="23"/>
      <c r="L72" s="23"/>
      <c r="M72" s="23"/>
      <c r="N72" s="55"/>
    </row>
    <row r="73" spans="1:14" x14ac:dyDescent="0.3">
      <c r="A73" s="25" t="s">
        <v>104</v>
      </c>
      <c r="B73" s="80" t="s">
        <v>680</v>
      </c>
      <c r="C73" s="106">
        <v>328.257837902983</v>
      </c>
      <c r="D73" s="106" t="s">
        <v>657</v>
      </c>
      <c r="E73" s="21"/>
      <c r="F73" s="93">
        <f t="shared" si="0"/>
        <v>9.0237033201303246E-2</v>
      </c>
      <c r="G73" s="93" t="str">
        <f t="shared" si="1"/>
        <v/>
      </c>
      <c r="H73" s="23"/>
      <c r="L73" s="23"/>
      <c r="M73" s="23"/>
      <c r="N73" s="55"/>
    </row>
    <row r="74" spans="1:14" x14ac:dyDescent="0.3">
      <c r="A74" s="25" t="s">
        <v>105</v>
      </c>
      <c r="B74" s="80" t="s">
        <v>681</v>
      </c>
      <c r="C74" s="106">
        <v>200.20848774381102</v>
      </c>
      <c r="D74" s="106" t="s">
        <v>657</v>
      </c>
      <c r="E74" s="21"/>
      <c r="F74" s="93">
        <f t="shared" si="0"/>
        <v>5.5036675045244406E-2</v>
      </c>
      <c r="G74" s="93" t="str">
        <f t="shared" si="1"/>
        <v/>
      </c>
      <c r="H74" s="23"/>
      <c r="L74" s="23"/>
      <c r="M74" s="23"/>
      <c r="N74" s="55"/>
    </row>
    <row r="75" spans="1:14" x14ac:dyDescent="0.3">
      <c r="A75" s="25" t="s">
        <v>106</v>
      </c>
      <c r="B75" s="80" t="s">
        <v>682</v>
      </c>
      <c r="C75" s="106">
        <v>715.09676676022298</v>
      </c>
      <c r="D75" s="106" t="s">
        <v>657</v>
      </c>
      <c r="E75" s="21"/>
      <c r="F75" s="93">
        <f t="shared" si="0"/>
        <v>0.19657782155793713</v>
      </c>
      <c r="G75" s="93" t="str">
        <f t="shared" si="1"/>
        <v/>
      </c>
      <c r="H75" s="23"/>
      <c r="L75" s="23"/>
      <c r="M75" s="23"/>
      <c r="N75" s="55"/>
    </row>
    <row r="76" spans="1:14" x14ac:dyDescent="0.3">
      <c r="A76" s="25" t="s">
        <v>107</v>
      </c>
      <c r="B76" s="80" t="s">
        <v>683</v>
      </c>
      <c r="C76" s="106">
        <v>635.16997795999998</v>
      </c>
      <c r="D76" s="106" t="s">
        <v>657</v>
      </c>
      <c r="E76" s="21"/>
      <c r="F76" s="93">
        <f t="shared" si="0"/>
        <v>0.17460620211172942</v>
      </c>
      <c r="G76" s="93" t="str">
        <f t="shared" si="1"/>
        <v/>
      </c>
      <c r="H76" s="23"/>
      <c r="L76" s="23"/>
      <c r="M76" s="23"/>
      <c r="N76" s="55"/>
    </row>
    <row r="77" spans="1:14" x14ac:dyDescent="0.3">
      <c r="A77" s="25" t="s">
        <v>108</v>
      </c>
      <c r="B77" s="59" t="s">
        <v>87</v>
      </c>
      <c r="C77" s="88">
        <f>SUM(C70:C76)</f>
        <v>3637.7286160405611</v>
      </c>
      <c r="D77" s="88">
        <f>SUM(D70:D76)</f>
        <v>0</v>
      </c>
      <c r="E77" s="42"/>
      <c r="F77" s="94">
        <f>SUM(F70:F76)</f>
        <v>1.0000000000000002</v>
      </c>
      <c r="G77" s="94">
        <f>SUM(G70:G76)</f>
        <v>0</v>
      </c>
      <c r="H77" s="23"/>
      <c r="L77" s="23"/>
      <c r="M77" s="23"/>
      <c r="N77" s="55"/>
    </row>
    <row r="78" spans="1:14" outlineLevel="1" x14ac:dyDescent="0.3">
      <c r="A78" s="25" t="s">
        <v>109</v>
      </c>
      <c r="B78" s="60" t="s">
        <v>110</v>
      </c>
      <c r="C78" s="88"/>
      <c r="D78" s="88"/>
      <c r="E78" s="42"/>
      <c r="F78" s="93"/>
      <c r="G78" s="93" t="str">
        <f t="shared" ref="G78:G87" si="2">IF($D$77=0,"",IF(D78="[for completion]","",D78/$D$77))</f>
        <v/>
      </c>
      <c r="H78" s="23"/>
      <c r="L78" s="23"/>
      <c r="M78" s="23"/>
      <c r="N78" s="55"/>
    </row>
    <row r="79" spans="1:14" outlineLevel="1" x14ac:dyDescent="0.3">
      <c r="A79" s="25" t="s">
        <v>111</v>
      </c>
      <c r="B79" s="60" t="s">
        <v>112</v>
      </c>
      <c r="C79" s="88"/>
      <c r="D79" s="88"/>
      <c r="E79" s="42"/>
      <c r="F79" s="93"/>
      <c r="G79" s="93" t="str">
        <f t="shared" si="2"/>
        <v/>
      </c>
      <c r="H79" s="23"/>
      <c r="L79" s="23"/>
      <c r="M79" s="23"/>
      <c r="N79" s="55"/>
    </row>
    <row r="80" spans="1:14" outlineLevel="1" x14ac:dyDescent="0.3">
      <c r="A80" s="25" t="s">
        <v>113</v>
      </c>
      <c r="B80" s="60" t="s">
        <v>114</v>
      </c>
      <c r="C80" s="88"/>
      <c r="D80" s="88"/>
      <c r="E80" s="42"/>
      <c r="F80" s="93"/>
      <c r="G80" s="93" t="str">
        <f t="shared" si="2"/>
        <v/>
      </c>
      <c r="H80" s="23"/>
      <c r="L80" s="23"/>
      <c r="M80" s="23"/>
      <c r="N80" s="55"/>
    </row>
    <row r="81" spans="1:14" outlineLevel="1" x14ac:dyDescent="0.3">
      <c r="A81" s="25" t="s">
        <v>115</v>
      </c>
      <c r="B81" s="60" t="s">
        <v>116</v>
      </c>
      <c r="C81" s="88"/>
      <c r="D81" s="88"/>
      <c r="E81" s="42"/>
      <c r="F81" s="93"/>
      <c r="G81" s="93" t="str">
        <f t="shared" si="2"/>
        <v/>
      </c>
      <c r="H81" s="23"/>
      <c r="L81" s="23"/>
      <c r="M81" s="23"/>
      <c r="N81" s="55"/>
    </row>
    <row r="82" spans="1:14" outlineLevel="1" x14ac:dyDescent="0.3">
      <c r="A82" s="25" t="s">
        <v>117</v>
      </c>
      <c r="B82" s="60" t="s">
        <v>118</v>
      </c>
      <c r="C82" s="88"/>
      <c r="D82" s="88"/>
      <c r="E82" s="42"/>
      <c r="F82" s="93"/>
      <c r="G82" s="93" t="str">
        <f t="shared" si="2"/>
        <v/>
      </c>
      <c r="H82" s="23"/>
      <c r="L82" s="23"/>
      <c r="M82" s="23"/>
      <c r="N82" s="55"/>
    </row>
    <row r="83" spans="1:14" outlineLevel="1" x14ac:dyDescent="0.3">
      <c r="A83" s="25" t="s">
        <v>119</v>
      </c>
      <c r="B83" s="60"/>
      <c r="C83" s="50"/>
      <c r="D83" s="50"/>
      <c r="E83" s="42"/>
      <c r="F83" s="51"/>
      <c r="G83" s="51"/>
      <c r="H83" s="23"/>
      <c r="L83" s="23"/>
      <c r="M83" s="23"/>
      <c r="N83" s="55"/>
    </row>
    <row r="84" spans="1:14" outlineLevel="1" x14ac:dyDescent="0.3">
      <c r="A84" s="25" t="s">
        <v>120</v>
      </c>
      <c r="B84" s="60"/>
      <c r="C84" s="50"/>
      <c r="D84" s="50"/>
      <c r="E84" s="42"/>
      <c r="F84" s="51"/>
      <c r="G84" s="51"/>
      <c r="H84" s="23"/>
      <c r="L84" s="23"/>
      <c r="M84" s="23"/>
      <c r="N84" s="55"/>
    </row>
    <row r="85" spans="1:14" outlineLevel="1" x14ac:dyDescent="0.3">
      <c r="A85" s="25" t="s">
        <v>121</v>
      </c>
      <c r="B85" s="60"/>
      <c r="C85" s="50"/>
      <c r="D85" s="50"/>
      <c r="E85" s="42"/>
      <c r="F85" s="51"/>
      <c r="G85" s="51"/>
      <c r="H85" s="23"/>
      <c r="L85" s="23"/>
      <c r="M85" s="23"/>
      <c r="N85" s="55"/>
    </row>
    <row r="86" spans="1:14" outlineLevel="1" x14ac:dyDescent="0.3">
      <c r="A86" s="25" t="s">
        <v>122</v>
      </c>
      <c r="B86" s="59"/>
      <c r="C86" s="50"/>
      <c r="D86" s="50"/>
      <c r="E86" s="42"/>
      <c r="F86" s="51"/>
      <c r="G86" s="51" t="str">
        <f t="shared" si="2"/>
        <v/>
      </c>
      <c r="H86" s="23"/>
      <c r="L86" s="23"/>
      <c r="M86" s="23"/>
      <c r="N86" s="55"/>
    </row>
    <row r="87" spans="1:14" outlineLevel="1" x14ac:dyDescent="0.3">
      <c r="A87" s="25" t="s">
        <v>123</v>
      </c>
      <c r="B87" s="60"/>
      <c r="C87" s="50"/>
      <c r="D87" s="50"/>
      <c r="E87" s="42"/>
      <c r="F87" s="51"/>
      <c r="G87" s="51" t="str">
        <f t="shared" si="2"/>
        <v/>
      </c>
      <c r="H87" s="23"/>
      <c r="L87" s="23"/>
      <c r="M87" s="23"/>
      <c r="N87" s="55"/>
    </row>
    <row r="88" spans="1:14" ht="15" customHeight="1" x14ac:dyDescent="0.3">
      <c r="A88" s="44"/>
      <c r="B88" s="45" t="s">
        <v>124</v>
      </c>
      <c r="C88" s="79" t="s">
        <v>672</v>
      </c>
      <c r="D88" s="79" t="s">
        <v>673</v>
      </c>
      <c r="E88" s="46"/>
      <c r="F88" s="47" t="s">
        <v>125</v>
      </c>
      <c r="G88" s="44" t="s">
        <v>126</v>
      </c>
      <c r="H88" s="23"/>
      <c r="L88" s="23"/>
      <c r="M88" s="23"/>
      <c r="N88" s="55"/>
    </row>
    <row r="89" spans="1:14" x14ac:dyDescent="0.3">
      <c r="A89" s="25" t="s">
        <v>127</v>
      </c>
      <c r="B89" s="42" t="s">
        <v>99</v>
      </c>
      <c r="C89" s="90">
        <v>3.7712345823327702</v>
      </c>
      <c r="D89" s="90" t="s">
        <v>657</v>
      </c>
      <c r="E89" s="39"/>
      <c r="F89" s="99"/>
      <c r="G89" s="100"/>
      <c r="H89" s="23"/>
      <c r="L89" s="23"/>
      <c r="M89" s="23"/>
      <c r="N89" s="55"/>
    </row>
    <row r="90" spans="1:14" x14ac:dyDescent="0.3">
      <c r="B90" s="42"/>
      <c r="C90" s="90"/>
      <c r="D90" s="90"/>
      <c r="E90" s="39"/>
      <c r="F90" s="99"/>
      <c r="G90" s="100"/>
      <c r="H90" s="23"/>
      <c r="L90" s="23"/>
      <c r="M90" s="23"/>
      <c r="N90" s="55"/>
    </row>
    <row r="91" spans="1:14" x14ac:dyDescent="0.3">
      <c r="B91" s="42" t="s">
        <v>669</v>
      </c>
      <c r="C91" s="98"/>
      <c r="D91" s="98"/>
      <c r="E91" s="39"/>
      <c r="F91" s="100"/>
      <c r="G91" s="100"/>
      <c r="H91" s="23"/>
      <c r="L91" s="23"/>
      <c r="M91" s="23"/>
      <c r="N91" s="55"/>
    </row>
    <row r="92" spans="1:14" x14ac:dyDescent="0.3">
      <c r="A92" s="25" t="s">
        <v>128</v>
      </c>
      <c r="B92" s="42" t="s">
        <v>100</v>
      </c>
      <c r="C92" s="90"/>
      <c r="D92" s="90"/>
      <c r="E92" s="39"/>
      <c r="F92" s="100"/>
      <c r="G92" s="100"/>
      <c r="H92" s="23"/>
      <c r="L92" s="23"/>
      <c r="M92" s="23"/>
      <c r="N92" s="55"/>
    </row>
    <row r="93" spans="1:14" x14ac:dyDescent="0.3">
      <c r="A93" s="25" t="s">
        <v>129</v>
      </c>
      <c r="B93" s="81" t="s">
        <v>677</v>
      </c>
      <c r="C93" s="86">
        <v>0</v>
      </c>
      <c r="D93" s="86" t="s">
        <v>657</v>
      </c>
      <c r="E93" s="21"/>
      <c r="F93" s="93">
        <f>IF($C$100=0,"",IF(C93="[for completion]","",IF(C93="","",C93/$C$100)))</f>
        <v>0</v>
      </c>
      <c r="G93" s="93" t="str">
        <f>IF($D$100=0,"",IF(D93="[Mark as ND1 if not relevant]","",IF(D93="","",D93/$D$100)))</f>
        <v/>
      </c>
      <c r="H93" s="23"/>
      <c r="L93" s="23"/>
      <c r="M93" s="23"/>
      <c r="N93" s="55"/>
    </row>
    <row r="94" spans="1:14" x14ac:dyDescent="0.3">
      <c r="A94" s="25" t="s">
        <v>130</v>
      </c>
      <c r="B94" s="81" t="s">
        <v>678</v>
      </c>
      <c r="C94" s="106">
        <v>35</v>
      </c>
      <c r="D94" s="106" t="s">
        <v>657</v>
      </c>
      <c r="E94" s="21"/>
      <c r="F94" s="93">
        <f t="shared" ref="F94:F99" si="3">IF($C$100=0,"",IF(C94="[for completion]","",IF(C94="","",C94/$C$100)))</f>
        <v>1.182418189965655E-2</v>
      </c>
      <c r="G94" s="93" t="str">
        <f t="shared" ref="G94:G99" si="4">IF($D$100=0,"",IF(D94="[Mark as ND1 if not relevant]","",IF(D94="","",D94/$D$100)))</f>
        <v/>
      </c>
      <c r="H94" s="23"/>
      <c r="L94" s="23"/>
      <c r="M94" s="23"/>
      <c r="N94" s="55"/>
    </row>
    <row r="95" spans="1:14" x14ac:dyDescent="0.3">
      <c r="A95" s="25" t="s">
        <v>131</v>
      </c>
      <c r="B95" s="81" t="s">
        <v>679</v>
      </c>
      <c r="C95" s="106">
        <v>0</v>
      </c>
      <c r="D95" s="106" t="s">
        <v>657</v>
      </c>
      <c r="E95" s="21"/>
      <c r="F95" s="93">
        <f t="shared" si="3"/>
        <v>0</v>
      </c>
      <c r="G95" s="93" t="str">
        <f t="shared" si="4"/>
        <v/>
      </c>
      <c r="H95" s="23"/>
      <c r="L95" s="23"/>
      <c r="M95" s="23"/>
      <c r="N95" s="55"/>
    </row>
    <row r="96" spans="1:14" x14ac:dyDescent="0.3">
      <c r="A96" s="25" t="s">
        <v>132</v>
      </c>
      <c r="B96" s="81" t="s">
        <v>680</v>
      </c>
      <c r="C96" s="106">
        <v>1412.0356537999999</v>
      </c>
      <c r="D96" s="106" t="s">
        <v>657</v>
      </c>
      <c r="E96" s="21"/>
      <c r="F96" s="93">
        <f t="shared" si="3"/>
        <v>0.47703332626661893</v>
      </c>
      <c r="G96" s="93" t="str">
        <f t="shared" si="4"/>
        <v/>
      </c>
      <c r="H96" s="23"/>
      <c r="L96" s="23"/>
      <c r="M96" s="23"/>
      <c r="N96" s="55"/>
    </row>
    <row r="97" spans="1:14" x14ac:dyDescent="0.3">
      <c r="A97" s="25" t="s">
        <v>133</v>
      </c>
      <c r="B97" s="81" t="s">
        <v>681</v>
      </c>
      <c r="C97" s="106">
        <v>1500</v>
      </c>
      <c r="D97" s="106" t="s">
        <v>657</v>
      </c>
      <c r="E97" s="21"/>
      <c r="F97" s="93">
        <f t="shared" si="3"/>
        <v>0.5067506528424236</v>
      </c>
      <c r="G97" s="93" t="str">
        <f t="shared" si="4"/>
        <v/>
      </c>
      <c r="H97" s="23"/>
      <c r="L97" s="23"/>
      <c r="M97" s="23"/>
    </row>
    <row r="98" spans="1:14" x14ac:dyDescent="0.3">
      <c r="A98" s="25" t="s">
        <v>134</v>
      </c>
      <c r="B98" s="81" t="s">
        <v>682</v>
      </c>
      <c r="C98" s="106">
        <v>13</v>
      </c>
      <c r="D98" s="106" t="s">
        <v>657</v>
      </c>
      <c r="E98" s="21"/>
      <c r="F98" s="93">
        <f t="shared" si="3"/>
        <v>4.3918389913010043E-3</v>
      </c>
      <c r="G98" s="93" t="str">
        <f t="shared" si="4"/>
        <v/>
      </c>
      <c r="H98" s="23"/>
      <c r="L98" s="23"/>
      <c r="M98" s="23"/>
    </row>
    <row r="99" spans="1:14" x14ac:dyDescent="0.3">
      <c r="A99" s="25" t="s">
        <v>135</v>
      </c>
      <c r="B99" s="81" t="s">
        <v>683</v>
      </c>
      <c r="C99" s="106">
        <v>0</v>
      </c>
      <c r="D99" s="106" t="s">
        <v>657</v>
      </c>
      <c r="E99" s="21"/>
      <c r="F99" s="93">
        <f t="shared" si="3"/>
        <v>0</v>
      </c>
      <c r="G99" s="93" t="str">
        <f t="shared" si="4"/>
        <v/>
      </c>
      <c r="H99" s="23"/>
      <c r="L99" s="23"/>
      <c r="M99" s="23"/>
    </row>
    <row r="100" spans="1:14" x14ac:dyDescent="0.3">
      <c r="A100" s="25" t="s">
        <v>136</v>
      </c>
      <c r="B100" s="59" t="s">
        <v>87</v>
      </c>
      <c r="C100" s="88">
        <f>SUM(C93:C99)</f>
        <v>2960.0356537999996</v>
      </c>
      <c r="D100" s="88">
        <f>SUM(D93:D99)</f>
        <v>0</v>
      </c>
      <c r="E100" s="42"/>
      <c r="F100" s="94">
        <f>SUM(F93:F99)</f>
        <v>1</v>
      </c>
      <c r="G100" s="94">
        <f>SUM(G93:G99)</f>
        <v>0</v>
      </c>
      <c r="H100" s="23"/>
      <c r="L100" s="23"/>
      <c r="M100" s="23"/>
    </row>
    <row r="101" spans="1:14" outlineLevel="1" x14ac:dyDescent="0.3">
      <c r="A101" s="25" t="s">
        <v>137</v>
      </c>
      <c r="B101" s="60" t="s">
        <v>110</v>
      </c>
      <c r="C101" s="88"/>
      <c r="D101" s="88"/>
      <c r="E101" s="42"/>
      <c r="F101" s="93"/>
      <c r="G101" s="93" t="str">
        <f>IF($D$100=0,"",IF(D101="[for completion]","",D101/$D$100))</f>
        <v/>
      </c>
      <c r="H101" s="23"/>
      <c r="L101" s="23"/>
      <c r="M101" s="23"/>
    </row>
    <row r="102" spans="1:14" outlineLevel="1" x14ac:dyDescent="0.3">
      <c r="A102" s="25" t="s">
        <v>138</v>
      </c>
      <c r="B102" s="60" t="s">
        <v>112</v>
      </c>
      <c r="C102" s="88"/>
      <c r="D102" s="88"/>
      <c r="E102" s="42"/>
      <c r="F102" s="93"/>
      <c r="G102" s="93" t="str">
        <f>IF($D$100=0,"",IF(D102="[for completion]","",D102/$D$100))</f>
        <v/>
      </c>
      <c r="H102" s="23"/>
      <c r="L102" s="23"/>
      <c r="M102" s="23"/>
    </row>
    <row r="103" spans="1:14" outlineLevel="1" x14ac:dyDescent="0.3">
      <c r="A103" s="25" t="s">
        <v>139</v>
      </c>
      <c r="B103" s="60" t="s">
        <v>114</v>
      </c>
      <c r="C103" s="88"/>
      <c r="D103" s="88"/>
      <c r="E103" s="42"/>
      <c r="F103" s="93"/>
      <c r="G103" s="93" t="str">
        <f>IF($D$100=0,"",IF(D103="[for completion]","",D103/$D$100))</f>
        <v/>
      </c>
      <c r="H103" s="23"/>
      <c r="L103" s="23"/>
      <c r="M103" s="23"/>
    </row>
    <row r="104" spans="1:14" outlineLevel="1" x14ac:dyDescent="0.3">
      <c r="A104" s="25" t="s">
        <v>140</v>
      </c>
      <c r="B104" s="60" t="s">
        <v>116</v>
      </c>
      <c r="C104" s="88"/>
      <c r="D104" s="88"/>
      <c r="E104" s="42"/>
      <c r="F104" s="93"/>
      <c r="G104" s="93" t="str">
        <f>IF($D$100=0,"",IF(D104="[for completion]","",D104/$D$100))</f>
        <v/>
      </c>
      <c r="H104" s="23"/>
      <c r="L104" s="23"/>
      <c r="M104" s="23"/>
    </row>
    <row r="105" spans="1:14" outlineLevel="1" x14ac:dyDescent="0.3">
      <c r="A105" s="25" t="s">
        <v>141</v>
      </c>
      <c r="B105" s="60" t="s">
        <v>118</v>
      </c>
      <c r="C105" s="88"/>
      <c r="D105" s="88"/>
      <c r="E105" s="42"/>
      <c r="F105" s="93"/>
      <c r="G105" s="93" t="str">
        <f>IF($D$100=0,"",IF(D105="[for completion]","",D105/$D$100))</f>
        <v/>
      </c>
      <c r="H105" s="23"/>
      <c r="L105" s="23"/>
      <c r="M105" s="23"/>
    </row>
    <row r="106" spans="1:14" outlineLevel="1" x14ac:dyDescent="0.3">
      <c r="A106" s="25" t="s">
        <v>142</v>
      </c>
      <c r="B106" s="60"/>
      <c r="C106" s="50"/>
      <c r="D106" s="50"/>
      <c r="E106" s="42"/>
      <c r="F106" s="51"/>
      <c r="G106" s="51"/>
      <c r="H106" s="23"/>
      <c r="L106" s="23"/>
      <c r="M106" s="23"/>
    </row>
    <row r="107" spans="1:14" outlineLevel="1" x14ac:dyDescent="0.3">
      <c r="A107" s="25" t="s">
        <v>143</v>
      </c>
      <c r="B107" s="60"/>
      <c r="C107" s="50"/>
      <c r="D107" s="50"/>
      <c r="E107" s="42"/>
      <c r="F107" s="51"/>
      <c r="G107" s="51"/>
      <c r="H107" s="23"/>
      <c r="L107" s="23"/>
      <c r="M107" s="23"/>
    </row>
    <row r="108" spans="1:14" outlineLevel="1" x14ac:dyDescent="0.3">
      <c r="A108" s="25" t="s">
        <v>144</v>
      </c>
      <c r="B108" s="59"/>
      <c r="C108" s="50"/>
      <c r="D108" s="50"/>
      <c r="E108" s="42"/>
      <c r="F108" s="51"/>
      <c r="G108" s="51"/>
      <c r="H108" s="23"/>
      <c r="L108" s="23"/>
      <c r="M108" s="23"/>
    </row>
    <row r="109" spans="1:14" outlineLevel="1" x14ac:dyDescent="0.3">
      <c r="A109" s="25" t="s">
        <v>145</v>
      </c>
      <c r="B109" s="60"/>
      <c r="C109" s="50"/>
      <c r="D109" s="50"/>
      <c r="E109" s="42"/>
      <c r="F109" s="51"/>
      <c r="G109" s="51"/>
      <c r="H109" s="23"/>
      <c r="L109" s="23"/>
      <c r="M109" s="23"/>
    </row>
    <row r="110" spans="1:14" outlineLevel="1" x14ac:dyDescent="0.3">
      <c r="A110" s="25" t="s">
        <v>146</v>
      </c>
      <c r="B110" s="60"/>
      <c r="C110" s="50"/>
      <c r="D110" s="50"/>
      <c r="E110" s="42"/>
      <c r="F110" s="51"/>
      <c r="G110" s="51"/>
      <c r="H110" s="23"/>
      <c r="L110" s="23"/>
      <c r="M110" s="23"/>
    </row>
    <row r="111" spans="1:14" ht="15" customHeight="1" x14ac:dyDescent="0.3">
      <c r="A111" s="44"/>
      <c r="B111" s="91" t="s">
        <v>699</v>
      </c>
      <c r="C111" s="47" t="s">
        <v>147</v>
      </c>
      <c r="D111" s="47" t="s">
        <v>148</v>
      </c>
      <c r="E111" s="46"/>
      <c r="F111" s="47" t="s">
        <v>149</v>
      </c>
      <c r="G111" s="47" t="s">
        <v>150</v>
      </c>
      <c r="H111" s="23"/>
      <c r="L111" s="23"/>
      <c r="M111" s="23"/>
    </row>
    <row r="112" spans="1:14" s="61" customFormat="1" x14ac:dyDescent="0.3">
      <c r="A112" s="25" t="s">
        <v>151</v>
      </c>
      <c r="B112" s="42" t="s">
        <v>152</v>
      </c>
      <c r="C112" s="86">
        <v>3633.2411125714598</v>
      </c>
      <c r="D112" s="86" t="s">
        <v>651</v>
      </c>
      <c r="E112" s="51"/>
      <c r="F112" s="93">
        <f t="shared" ref="F112:F129" si="5">IF($C$130=0,"",IF(C112="[for completion]","",IF(C112="","",C112/$C$130)))</f>
        <v>0.99876640073278322</v>
      </c>
      <c r="G112" s="93" t="str">
        <f t="shared" ref="G112:G129" si="6">IF($D$130=0,"",IF(D112="[for completion]","",IF(D112="","",D112/$D$130)))</f>
        <v/>
      </c>
      <c r="I112" s="25"/>
      <c r="J112" s="25"/>
      <c r="K112" s="25"/>
      <c r="L112" s="23" t="s">
        <v>685</v>
      </c>
      <c r="M112" s="23"/>
      <c r="N112" s="23"/>
    </row>
    <row r="113" spans="1:14" s="61" customFormat="1" x14ac:dyDescent="0.3">
      <c r="A113" s="25" t="s">
        <v>153</v>
      </c>
      <c r="B113" s="42" t="s">
        <v>686</v>
      </c>
      <c r="C113" s="106">
        <v>0</v>
      </c>
      <c r="D113" s="86"/>
      <c r="E113" s="51"/>
      <c r="F113" s="93">
        <f t="shared" si="5"/>
        <v>0</v>
      </c>
      <c r="G113" s="93" t="str">
        <f t="shared" si="6"/>
        <v/>
      </c>
      <c r="I113" s="25"/>
      <c r="J113" s="25"/>
      <c r="K113" s="25"/>
      <c r="L113" s="42" t="s">
        <v>686</v>
      </c>
      <c r="M113" s="23"/>
      <c r="N113" s="23"/>
    </row>
    <row r="114" spans="1:14" s="61" customFormat="1" x14ac:dyDescent="0.3">
      <c r="A114" s="25" t="s">
        <v>154</v>
      </c>
      <c r="B114" s="42" t="s">
        <v>161</v>
      </c>
      <c r="C114" s="106">
        <v>0</v>
      </c>
      <c r="D114" s="86"/>
      <c r="E114" s="51"/>
      <c r="F114" s="93">
        <f t="shared" si="5"/>
        <v>0</v>
      </c>
      <c r="G114" s="93" t="str">
        <f t="shared" si="6"/>
        <v/>
      </c>
      <c r="I114" s="25"/>
      <c r="J114" s="25"/>
      <c r="K114" s="25"/>
      <c r="L114" s="42" t="s">
        <v>161</v>
      </c>
      <c r="M114" s="23"/>
      <c r="N114" s="23"/>
    </row>
    <row r="115" spans="1:14" s="61" customFormat="1" x14ac:dyDescent="0.3">
      <c r="A115" s="25" t="s">
        <v>155</v>
      </c>
      <c r="B115" s="42" t="s">
        <v>687</v>
      </c>
      <c r="C115" s="106">
        <v>0</v>
      </c>
      <c r="D115" s="86"/>
      <c r="E115" s="51"/>
      <c r="F115" s="93">
        <f t="shared" si="5"/>
        <v>0</v>
      </c>
      <c r="G115" s="93" t="str">
        <f t="shared" si="6"/>
        <v/>
      </c>
      <c r="I115" s="25"/>
      <c r="J115" s="25"/>
      <c r="K115" s="25"/>
      <c r="L115" s="42" t="s">
        <v>687</v>
      </c>
      <c r="M115" s="23"/>
      <c r="N115" s="23"/>
    </row>
    <row r="116" spans="1:14" s="61" customFormat="1" x14ac:dyDescent="0.3">
      <c r="A116" s="25" t="s">
        <v>157</v>
      </c>
      <c r="B116" s="42" t="s">
        <v>688</v>
      </c>
      <c r="C116" s="106">
        <v>4.4874993499999993</v>
      </c>
      <c r="D116" s="86" t="s">
        <v>651</v>
      </c>
      <c r="E116" s="51"/>
      <c r="F116" s="93">
        <f t="shared" si="5"/>
        <v>1.2335992672168274E-3</v>
      </c>
      <c r="G116" s="93" t="str">
        <f t="shared" si="6"/>
        <v/>
      </c>
      <c r="I116" s="25"/>
      <c r="J116" s="25"/>
      <c r="K116" s="25"/>
      <c r="L116" s="42" t="s">
        <v>688</v>
      </c>
      <c r="M116" s="23"/>
      <c r="N116" s="23"/>
    </row>
    <row r="117" spans="1:14" s="61" customFormat="1" x14ac:dyDescent="0.3">
      <c r="A117" s="25" t="s">
        <v>158</v>
      </c>
      <c r="B117" s="42" t="s">
        <v>163</v>
      </c>
      <c r="C117" s="106">
        <v>0</v>
      </c>
      <c r="D117" s="86"/>
      <c r="E117" s="42"/>
      <c r="F117" s="93">
        <f t="shared" si="5"/>
        <v>0</v>
      </c>
      <c r="G117" s="93" t="str">
        <f t="shared" si="6"/>
        <v/>
      </c>
      <c r="I117" s="25"/>
      <c r="J117" s="25"/>
      <c r="K117" s="25"/>
      <c r="L117" s="42" t="s">
        <v>163</v>
      </c>
      <c r="M117" s="23"/>
      <c r="N117" s="23"/>
    </row>
    <row r="118" spans="1:14" x14ac:dyDescent="0.3">
      <c r="A118" s="25" t="s">
        <v>159</v>
      </c>
      <c r="B118" s="42" t="s">
        <v>165</v>
      </c>
      <c r="C118" s="106">
        <v>0</v>
      </c>
      <c r="D118" s="86"/>
      <c r="E118" s="42"/>
      <c r="F118" s="93">
        <f t="shared" si="5"/>
        <v>0</v>
      </c>
      <c r="G118" s="93" t="str">
        <f t="shared" si="6"/>
        <v/>
      </c>
      <c r="L118" s="42" t="s">
        <v>165</v>
      </c>
      <c r="M118" s="23"/>
    </row>
    <row r="119" spans="1:14" x14ac:dyDescent="0.3">
      <c r="A119" s="25" t="s">
        <v>160</v>
      </c>
      <c r="B119" s="42" t="s">
        <v>689</v>
      </c>
      <c r="C119" s="106">
        <v>0</v>
      </c>
      <c r="D119" s="86"/>
      <c r="E119" s="42"/>
      <c r="F119" s="93">
        <f t="shared" si="5"/>
        <v>0</v>
      </c>
      <c r="G119" s="93" t="str">
        <f t="shared" si="6"/>
        <v/>
      </c>
      <c r="L119" s="42" t="s">
        <v>689</v>
      </c>
      <c r="M119" s="23"/>
    </row>
    <row r="120" spans="1:14" x14ac:dyDescent="0.3">
      <c r="A120" s="25" t="s">
        <v>162</v>
      </c>
      <c r="B120" s="42" t="s">
        <v>167</v>
      </c>
      <c r="C120" s="106">
        <v>0</v>
      </c>
      <c r="D120" s="86"/>
      <c r="E120" s="42"/>
      <c r="F120" s="93">
        <f t="shared" si="5"/>
        <v>0</v>
      </c>
      <c r="G120" s="93" t="str">
        <f t="shared" si="6"/>
        <v/>
      </c>
      <c r="L120" s="42" t="s">
        <v>167</v>
      </c>
      <c r="M120" s="23"/>
    </row>
    <row r="121" spans="1:14" x14ac:dyDescent="0.3">
      <c r="A121" s="25" t="s">
        <v>164</v>
      </c>
      <c r="B121" s="115" t="s">
        <v>810</v>
      </c>
      <c r="C121" s="106">
        <v>0</v>
      </c>
      <c r="D121" s="86"/>
      <c r="E121" s="115"/>
      <c r="F121" s="93">
        <f t="shared" si="5"/>
        <v>0</v>
      </c>
      <c r="G121" s="93" t="str">
        <f t="shared" si="6"/>
        <v/>
      </c>
      <c r="L121" s="42"/>
      <c r="M121" s="23"/>
    </row>
    <row r="122" spans="1:14" x14ac:dyDescent="0.3">
      <c r="A122" s="25" t="s">
        <v>166</v>
      </c>
      <c r="B122" s="42" t="s">
        <v>696</v>
      </c>
      <c r="C122" s="106">
        <v>0</v>
      </c>
      <c r="D122" s="86"/>
      <c r="E122" s="42"/>
      <c r="F122" s="93">
        <f t="shared" si="5"/>
        <v>0</v>
      </c>
      <c r="G122" s="93" t="str">
        <f t="shared" si="6"/>
        <v/>
      </c>
      <c r="L122" s="42" t="s">
        <v>169</v>
      </c>
      <c r="M122" s="23"/>
    </row>
    <row r="123" spans="1:14" x14ac:dyDescent="0.3">
      <c r="A123" s="25" t="s">
        <v>168</v>
      </c>
      <c r="B123" s="42" t="s">
        <v>169</v>
      </c>
      <c r="C123" s="106">
        <v>0</v>
      </c>
      <c r="D123" s="86"/>
      <c r="E123" s="42"/>
      <c r="F123" s="93">
        <f t="shared" si="5"/>
        <v>0</v>
      </c>
      <c r="G123" s="93" t="str">
        <f t="shared" si="6"/>
        <v/>
      </c>
      <c r="L123" s="42" t="s">
        <v>156</v>
      </c>
      <c r="M123" s="23"/>
    </row>
    <row r="124" spans="1:14" x14ac:dyDescent="0.3">
      <c r="A124" s="25" t="s">
        <v>170</v>
      </c>
      <c r="B124" s="42" t="s">
        <v>156</v>
      </c>
      <c r="C124" s="106">
        <v>0</v>
      </c>
      <c r="D124" s="86"/>
      <c r="E124" s="42"/>
      <c r="F124" s="93">
        <f t="shared" si="5"/>
        <v>0</v>
      </c>
      <c r="G124" s="93" t="str">
        <f t="shared" si="6"/>
        <v/>
      </c>
      <c r="L124" s="81" t="s">
        <v>691</v>
      </c>
      <c r="M124" s="23"/>
    </row>
    <row r="125" spans="1:14" x14ac:dyDescent="0.3">
      <c r="A125" s="25" t="s">
        <v>172</v>
      </c>
      <c r="B125" s="81" t="s">
        <v>691</v>
      </c>
      <c r="C125" s="106">
        <v>0</v>
      </c>
      <c r="D125" s="86"/>
      <c r="E125" s="42"/>
      <c r="F125" s="93">
        <f t="shared" si="5"/>
        <v>0</v>
      </c>
      <c r="G125" s="93" t="str">
        <f t="shared" si="6"/>
        <v/>
      </c>
      <c r="L125" s="42" t="s">
        <v>171</v>
      </c>
      <c r="M125" s="23"/>
    </row>
    <row r="126" spans="1:14" x14ac:dyDescent="0.3">
      <c r="A126" s="25" t="s">
        <v>174</v>
      </c>
      <c r="B126" s="42" t="s">
        <v>171</v>
      </c>
      <c r="C126" s="106">
        <v>0</v>
      </c>
      <c r="D126" s="86"/>
      <c r="E126" s="42"/>
      <c r="F126" s="93">
        <f t="shared" si="5"/>
        <v>0</v>
      </c>
      <c r="G126" s="93" t="str">
        <f t="shared" si="6"/>
        <v/>
      </c>
      <c r="H126" s="55"/>
      <c r="L126" s="42" t="s">
        <v>173</v>
      </c>
      <c r="M126" s="23"/>
    </row>
    <row r="127" spans="1:14" x14ac:dyDescent="0.3">
      <c r="A127" s="25" t="s">
        <v>175</v>
      </c>
      <c r="B127" s="42" t="s">
        <v>173</v>
      </c>
      <c r="C127" s="106">
        <v>0</v>
      </c>
      <c r="D127" s="86"/>
      <c r="E127" s="42"/>
      <c r="F127" s="93">
        <f t="shared" si="5"/>
        <v>0</v>
      </c>
      <c r="G127" s="93" t="str">
        <f t="shared" si="6"/>
        <v/>
      </c>
      <c r="H127" s="23"/>
      <c r="L127" s="42" t="s">
        <v>690</v>
      </c>
      <c r="M127" s="23"/>
    </row>
    <row r="128" spans="1:14" x14ac:dyDescent="0.3">
      <c r="A128" s="25" t="s">
        <v>692</v>
      </c>
      <c r="B128" s="42" t="s">
        <v>690</v>
      </c>
      <c r="C128" s="106">
        <v>0</v>
      </c>
      <c r="D128" s="86"/>
      <c r="E128" s="42"/>
      <c r="F128" s="93">
        <f t="shared" si="5"/>
        <v>0</v>
      </c>
      <c r="G128" s="93" t="str">
        <f t="shared" si="6"/>
        <v/>
      </c>
      <c r="H128" s="23"/>
      <c r="L128" s="23"/>
      <c r="M128" s="23"/>
    </row>
    <row r="129" spans="1:14" x14ac:dyDescent="0.3">
      <c r="A129" s="25" t="s">
        <v>695</v>
      </c>
      <c r="B129" s="42" t="s">
        <v>85</v>
      </c>
      <c r="C129" s="106">
        <v>0</v>
      </c>
      <c r="D129" s="86"/>
      <c r="E129" s="42"/>
      <c r="F129" s="93">
        <f t="shared" si="5"/>
        <v>0</v>
      </c>
      <c r="G129" s="93" t="str">
        <f t="shared" si="6"/>
        <v/>
      </c>
      <c r="H129" s="23"/>
      <c r="L129" s="23"/>
      <c r="M129" s="23"/>
    </row>
    <row r="130" spans="1:14" outlineLevel="1" x14ac:dyDescent="0.3">
      <c r="A130" s="110" t="s">
        <v>811</v>
      </c>
      <c r="B130" s="59" t="s">
        <v>87</v>
      </c>
      <c r="C130" s="86">
        <f>SUM(C112:C129)</f>
        <v>3637.7286119214596</v>
      </c>
      <c r="D130" s="86">
        <f>SUM(D112:D129)</f>
        <v>0</v>
      </c>
      <c r="E130" s="42"/>
      <c r="F130" s="82">
        <f>SUM(F112:F129)</f>
        <v>1</v>
      </c>
      <c r="G130" s="82">
        <f>SUM(G112:G129)</f>
        <v>0</v>
      </c>
      <c r="H130" s="23"/>
      <c r="L130" s="23"/>
      <c r="M130" s="23"/>
    </row>
    <row r="131" spans="1:14" outlineLevel="1" x14ac:dyDescent="0.3">
      <c r="A131" s="25" t="s">
        <v>176</v>
      </c>
      <c r="B131" s="54" t="s">
        <v>89</v>
      </c>
      <c r="C131" s="86"/>
      <c r="D131" s="86"/>
      <c r="E131" s="42"/>
      <c r="F131" s="93"/>
      <c r="G131" s="93" t="str">
        <f t="shared" ref="G131:G136" si="7">IF($D$130=0,"",IF(D131="[for completion]","",D131/$D$130))</f>
        <v/>
      </c>
      <c r="H131" s="23"/>
      <c r="L131" s="23"/>
      <c r="M131" s="23"/>
    </row>
    <row r="132" spans="1:14" outlineLevel="1" x14ac:dyDescent="0.3">
      <c r="A132" s="110" t="s">
        <v>177</v>
      </c>
      <c r="B132" s="54" t="s">
        <v>89</v>
      </c>
      <c r="C132" s="86"/>
      <c r="D132" s="86"/>
      <c r="E132" s="42"/>
      <c r="F132" s="93"/>
      <c r="G132" s="93" t="str">
        <f t="shared" si="7"/>
        <v/>
      </c>
      <c r="H132" s="23"/>
      <c r="L132" s="23"/>
      <c r="M132" s="23"/>
    </row>
    <row r="133" spans="1:14" outlineLevel="1" x14ac:dyDescent="0.3">
      <c r="A133" s="110" t="s">
        <v>178</v>
      </c>
      <c r="B133" s="54" t="s">
        <v>89</v>
      </c>
      <c r="C133" s="86"/>
      <c r="D133" s="86"/>
      <c r="E133" s="42"/>
      <c r="F133" s="93"/>
      <c r="G133" s="93" t="str">
        <f t="shared" si="7"/>
        <v/>
      </c>
      <c r="H133" s="23"/>
      <c r="L133" s="23"/>
      <c r="M133" s="23"/>
    </row>
    <row r="134" spans="1:14" outlineLevel="1" x14ac:dyDescent="0.3">
      <c r="A134" s="110" t="s">
        <v>179</v>
      </c>
      <c r="B134" s="54" t="s">
        <v>89</v>
      </c>
      <c r="C134" s="86"/>
      <c r="D134" s="86"/>
      <c r="E134" s="42"/>
      <c r="F134" s="93"/>
      <c r="G134" s="93" t="str">
        <f t="shared" si="7"/>
        <v/>
      </c>
      <c r="H134" s="23"/>
      <c r="L134" s="23"/>
      <c r="M134" s="23"/>
    </row>
    <row r="135" spans="1:14" outlineLevel="1" x14ac:dyDescent="0.3">
      <c r="A135" s="110" t="s">
        <v>180</v>
      </c>
      <c r="B135" s="54" t="s">
        <v>89</v>
      </c>
      <c r="C135" s="86"/>
      <c r="D135" s="86"/>
      <c r="E135" s="42"/>
      <c r="F135" s="93"/>
      <c r="G135" s="93" t="str">
        <f t="shared" si="7"/>
        <v/>
      </c>
      <c r="H135" s="23"/>
      <c r="L135" s="23"/>
      <c r="M135" s="23"/>
    </row>
    <row r="136" spans="1:14" outlineLevel="1" x14ac:dyDescent="0.3">
      <c r="A136" s="110" t="s">
        <v>181</v>
      </c>
      <c r="B136" s="54" t="s">
        <v>89</v>
      </c>
      <c r="C136" s="86"/>
      <c r="D136" s="86"/>
      <c r="E136" s="42"/>
      <c r="F136" s="93"/>
      <c r="G136" s="93" t="str">
        <f t="shared" si="7"/>
        <v/>
      </c>
      <c r="H136" s="23"/>
      <c r="L136" s="23"/>
      <c r="M136" s="23"/>
    </row>
    <row r="137" spans="1:14" ht="15" customHeight="1" x14ac:dyDescent="0.3">
      <c r="A137" s="44"/>
      <c r="B137" s="45" t="s">
        <v>182</v>
      </c>
      <c r="C137" s="47" t="s">
        <v>147</v>
      </c>
      <c r="D137" s="47" t="s">
        <v>148</v>
      </c>
      <c r="E137" s="46"/>
      <c r="F137" s="47" t="s">
        <v>149</v>
      </c>
      <c r="G137" s="47" t="s">
        <v>150</v>
      </c>
      <c r="H137" s="23"/>
      <c r="L137" s="23"/>
      <c r="M137" s="23"/>
    </row>
    <row r="138" spans="1:14" s="61" customFormat="1" x14ac:dyDescent="0.3">
      <c r="A138" s="25" t="s">
        <v>183</v>
      </c>
      <c r="B138" s="42" t="s">
        <v>152</v>
      </c>
      <c r="C138" s="86">
        <v>2960.0356538000001</v>
      </c>
      <c r="D138" s="86" t="s">
        <v>651</v>
      </c>
      <c r="E138" s="51"/>
      <c r="F138" s="93">
        <f t="shared" ref="F138:F155" si="8">IF($C$156=0,"",IF(C138="[for completion]","",IF(C138="","",C138/$C$156)))</f>
        <v>1</v>
      </c>
      <c r="G138" s="93" t="str">
        <f t="shared" ref="G138:G155" si="9">IF($D$156=0,"",IF(D138="[for completion]","",IF(D138="","",D138/$D$156)))</f>
        <v/>
      </c>
      <c r="H138" s="23"/>
      <c r="I138" s="25"/>
      <c r="J138" s="25"/>
      <c r="K138" s="25"/>
      <c r="L138" s="23"/>
      <c r="M138" s="23"/>
      <c r="N138" s="23"/>
    </row>
    <row r="139" spans="1:14" s="61" customFormat="1" x14ac:dyDescent="0.3">
      <c r="A139" s="25" t="s">
        <v>184</v>
      </c>
      <c r="B139" s="42" t="s">
        <v>686</v>
      </c>
      <c r="C139" s="86"/>
      <c r="D139" s="86"/>
      <c r="E139" s="51"/>
      <c r="F139" s="93" t="str">
        <f t="shared" si="8"/>
        <v/>
      </c>
      <c r="G139" s="93" t="str">
        <f t="shared" si="9"/>
        <v/>
      </c>
      <c r="H139" s="23"/>
      <c r="I139" s="25"/>
      <c r="J139" s="25"/>
      <c r="K139" s="25"/>
      <c r="L139" s="23"/>
      <c r="M139" s="23"/>
      <c r="N139" s="23"/>
    </row>
    <row r="140" spans="1:14" s="61" customFormat="1" x14ac:dyDescent="0.3">
      <c r="A140" s="25" t="s">
        <v>185</v>
      </c>
      <c r="B140" s="42" t="s">
        <v>161</v>
      </c>
      <c r="C140" s="86"/>
      <c r="D140" s="86"/>
      <c r="E140" s="51"/>
      <c r="F140" s="93" t="str">
        <f t="shared" si="8"/>
        <v/>
      </c>
      <c r="G140" s="93" t="str">
        <f t="shared" si="9"/>
        <v/>
      </c>
      <c r="H140" s="23"/>
      <c r="I140" s="25"/>
      <c r="J140" s="25"/>
      <c r="K140" s="25"/>
      <c r="L140" s="23"/>
      <c r="M140" s="23"/>
      <c r="N140" s="23"/>
    </row>
    <row r="141" spans="1:14" s="61" customFormat="1" x14ac:dyDescent="0.3">
      <c r="A141" s="25" t="s">
        <v>186</v>
      </c>
      <c r="B141" s="42" t="s">
        <v>687</v>
      </c>
      <c r="C141" s="86"/>
      <c r="D141" s="86"/>
      <c r="E141" s="51"/>
      <c r="F141" s="93" t="str">
        <f t="shared" si="8"/>
        <v/>
      </c>
      <c r="G141" s="93" t="str">
        <f t="shared" si="9"/>
        <v/>
      </c>
      <c r="H141" s="23"/>
      <c r="I141" s="25"/>
      <c r="J141" s="25"/>
      <c r="K141" s="25"/>
      <c r="L141" s="23"/>
      <c r="M141" s="23"/>
      <c r="N141" s="23"/>
    </row>
    <row r="142" spans="1:14" s="61" customFormat="1" x14ac:dyDescent="0.3">
      <c r="A142" s="25" t="s">
        <v>187</v>
      </c>
      <c r="B142" s="42" t="s">
        <v>688</v>
      </c>
      <c r="C142" s="86"/>
      <c r="D142" s="86"/>
      <c r="E142" s="51"/>
      <c r="F142" s="93" t="str">
        <f t="shared" si="8"/>
        <v/>
      </c>
      <c r="G142" s="93" t="str">
        <f t="shared" si="9"/>
        <v/>
      </c>
      <c r="H142" s="23"/>
      <c r="I142" s="25"/>
      <c r="J142" s="25"/>
      <c r="K142" s="25"/>
      <c r="L142" s="23"/>
      <c r="M142" s="23"/>
      <c r="N142" s="23"/>
    </row>
    <row r="143" spans="1:14" s="61" customFormat="1" x14ac:dyDescent="0.3">
      <c r="A143" s="25" t="s">
        <v>188</v>
      </c>
      <c r="B143" s="42" t="s">
        <v>163</v>
      </c>
      <c r="C143" s="86"/>
      <c r="D143" s="86"/>
      <c r="E143" s="42"/>
      <c r="F143" s="93" t="str">
        <f t="shared" si="8"/>
        <v/>
      </c>
      <c r="G143" s="93" t="str">
        <f t="shared" si="9"/>
        <v/>
      </c>
      <c r="H143" s="23"/>
      <c r="I143" s="25"/>
      <c r="J143" s="25"/>
      <c r="K143" s="25"/>
      <c r="L143" s="23"/>
      <c r="M143" s="23"/>
      <c r="N143" s="23"/>
    </row>
    <row r="144" spans="1:14" x14ac:dyDescent="0.3">
      <c r="A144" s="25" t="s">
        <v>189</v>
      </c>
      <c r="B144" s="42" t="s">
        <v>165</v>
      </c>
      <c r="C144" s="86"/>
      <c r="D144" s="86"/>
      <c r="E144" s="42"/>
      <c r="F144" s="93" t="str">
        <f t="shared" si="8"/>
        <v/>
      </c>
      <c r="G144" s="93" t="str">
        <f t="shared" si="9"/>
        <v/>
      </c>
      <c r="H144" s="23"/>
      <c r="L144" s="23"/>
      <c r="M144" s="23"/>
    </row>
    <row r="145" spans="1:14" x14ac:dyDescent="0.3">
      <c r="A145" s="25" t="s">
        <v>190</v>
      </c>
      <c r="B145" s="42" t="s">
        <v>689</v>
      </c>
      <c r="C145" s="86"/>
      <c r="D145" s="86"/>
      <c r="E145" s="42"/>
      <c r="F145" s="93" t="str">
        <f t="shared" si="8"/>
        <v/>
      </c>
      <c r="G145" s="93" t="str">
        <f t="shared" si="9"/>
        <v/>
      </c>
      <c r="H145" s="23"/>
      <c r="L145" s="23"/>
      <c r="M145" s="23"/>
      <c r="N145" s="55"/>
    </row>
    <row r="146" spans="1:14" x14ac:dyDescent="0.3">
      <c r="A146" s="25" t="s">
        <v>191</v>
      </c>
      <c r="B146" s="42" t="s">
        <v>167</v>
      </c>
      <c r="C146" s="86"/>
      <c r="D146" s="86"/>
      <c r="E146" s="42"/>
      <c r="F146" s="93" t="str">
        <f t="shared" si="8"/>
        <v/>
      </c>
      <c r="G146" s="93" t="str">
        <f t="shared" si="9"/>
        <v/>
      </c>
      <c r="H146" s="23"/>
      <c r="L146" s="23"/>
      <c r="M146" s="23"/>
      <c r="N146" s="55"/>
    </row>
    <row r="147" spans="1:14" x14ac:dyDescent="0.3">
      <c r="A147" s="25" t="s">
        <v>192</v>
      </c>
      <c r="B147" s="115" t="s">
        <v>810</v>
      </c>
      <c r="C147" s="86"/>
      <c r="D147" s="86"/>
      <c r="E147" s="115"/>
      <c r="F147" s="93" t="str">
        <f t="shared" si="8"/>
        <v/>
      </c>
      <c r="G147" s="93" t="str">
        <f t="shared" si="9"/>
        <v/>
      </c>
      <c r="H147" s="23"/>
      <c r="L147" s="23"/>
      <c r="M147" s="23"/>
      <c r="N147" s="55"/>
    </row>
    <row r="148" spans="1:14" x14ac:dyDescent="0.3">
      <c r="A148" s="25" t="s">
        <v>193</v>
      </c>
      <c r="B148" s="42" t="s">
        <v>696</v>
      </c>
      <c r="C148" s="86"/>
      <c r="D148" s="86"/>
      <c r="E148" s="42"/>
      <c r="F148" s="93" t="str">
        <f t="shared" si="8"/>
        <v/>
      </c>
      <c r="G148" s="93" t="str">
        <f t="shared" si="9"/>
        <v/>
      </c>
      <c r="H148" s="23"/>
      <c r="L148" s="23"/>
      <c r="M148" s="23"/>
      <c r="N148" s="55"/>
    </row>
    <row r="149" spans="1:14" x14ac:dyDescent="0.3">
      <c r="A149" s="25" t="s">
        <v>194</v>
      </c>
      <c r="B149" s="42" t="s">
        <v>169</v>
      </c>
      <c r="C149" s="86"/>
      <c r="D149" s="86"/>
      <c r="E149" s="42"/>
      <c r="F149" s="93" t="str">
        <f t="shared" si="8"/>
        <v/>
      </c>
      <c r="G149" s="93" t="str">
        <f t="shared" si="9"/>
        <v/>
      </c>
      <c r="H149" s="23"/>
      <c r="L149" s="23"/>
      <c r="M149" s="23"/>
      <c r="N149" s="55"/>
    </row>
    <row r="150" spans="1:14" x14ac:dyDescent="0.3">
      <c r="A150" s="25" t="s">
        <v>195</v>
      </c>
      <c r="B150" s="42" t="s">
        <v>156</v>
      </c>
      <c r="C150" s="86"/>
      <c r="D150" s="86"/>
      <c r="E150" s="42"/>
      <c r="F150" s="93" t="str">
        <f t="shared" si="8"/>
        <v/>
      </c>
      <c r="G150" s="93" t="str">
        <f t="shared" si="9"/>
        <v/>
      </c>
      <c r="H150" s="23"/>
      <c r="L150" s="23"/>
      <c r="M150" s="23"/>
      <c r="N150" s="55"/>
    </row>
    <row r="151" spans="1:14" x14ac:dyDescent="0.3">
      <c r="A151" s="25" t="s">
        <v>196</v>
      </c>
      <c r="B151" s="81" t="s">
        <v>691</v>
      </c>
      <c r="C151" s="86"/>
      <c r="D151" s="86"/>
      <c r="E151" s="42"/>
      <c r="F151" s="93" t="str">
        <f t="shared" si="8"/>
        <v/>
      </c>
      <c r="G151" s="93" t="str">
        <f t="shared" si="9"/>
        <v/>
      </c>
      <c r="H151" s="23"/>
      <c r="L151" s="23"/>
      <c r="M151" s="23"/>
      <c r="N151" s="55"/>
    </row>
    <row r="152" spans="1:14" x14ac:dyDescent="0.3">
      <c r="A152" s="25" t="s">
        <v>197</v>
      </c>
      <c r="B152" s="42" t="s">
        <v>171</v>
      </c>
      <c r="C152" s="86"/>
      <c r="D152" s="86"/>
      <c r="E152" s="42"/>
      <c r="F152" s="93" t="str">
        <f t="shared" si="8"/>
        <v/>
      </c>
      <c r="G152" s="93" t="str">
        <f t="shared" si="9"/>
        <v/>
      </c>
      <c r="H152" s="23"/>
      <c r="L152" s="23"/>
      <c r="M152" s="23"/>
      <c r="N152" s="55"/>
    </row>
    <row r="153" spans="1:14" x14ac:dyDescent="0.3">
      <c r="A153" s="25" t="s">
        <v>198</v>
      </c>
      <c r="B153" s="42" t="s">
        <v>173</v>
      </c>
      <c r="C153" s="86"/>
      <c r="D153" s="86"/>
      <c r="E153" s="42"/>
      <c r="F153" s="93" t="str">
        <f t="shared" si="8"/>
        <v/>
      </c>
      <c r="G153" s="93" t="str">
        <f t="shared" si="9"/>
        <v/>
      </c>
      <c r="H153" s="23"/>
      <c r="L153" s="23"/>
      <c r="M153" s="23"/>
      <c r="N153" s="55"/>
    </row>
    <row r="154" spans="1:14" x14ac:dyDescent="0.3">
      <c r="A154" s="25" t="s">
        <v>693</v>
      </c>
      <c r="B154" s="42" t="s">
        <v>690</v>
      </c>
      <c r="C154" s="86"/>
      <c r="D154" s="86"/>
      <c r="E154" s="42"/>
      <c r="F154" s="93" t="str">
        <f t="shared" si="8"/>
        <v/>
      </c>
      <c r="G154" s="93" t="str">
        <f t="shared" si="9"/>
        <v/>
      </c>
      <c r="H154" s="23"/>
      <c r="L154" s="23"/>
      <c r="M154" s="23"/>
      <c r="N154" s="55"/>
    </row>
    <row r="155" spans="1:14" x14ac:dyDescent="0.3">
      <c r="A155" s="25" t="s">
        <v>697</v>
      </c>
      <c r="B155" s="42" t="s">
        <v>85</v>
      </c>
      <c r="C155" s="86"/>
      <c r="D155" s="86"/>
      <c r="E155" s="42"/>
      <c r="F155" s="93" t="str">
        <f t="shared" si="8"/>
        <v/>
      </c>
      <c r="G155" s="93" t="str">
        <f t="shared" si="9"/>
        <v/>
      </c>
      <c r="H155" s="23"/>
      <c r="L155" s="23"/>
      <c r="M155" s="23"/>
      <c r="N155" s="55"/>
    </row>
    <row r="156" spans="1:14" outlineLevel="1" x14ac:dyDescent="0.3">
      <c r="A156" s="110" t="s">
        <v>812</v>
      </c>
      <c r="B156" s="59" t="s">
        <v>87</v>
      </c>
      <c r="C156" s="86">
        <f>SUM(C138:C155)</f>
        <v>2960.0356538000001</v>
      </c>
      <c r="D156" s="86">
        <f>SUM(D138:D155)</f>
        <v>0</v>
      </c>
      <c r="E156" s="42"/>
      <c r="F156" s="82">
        <f>SUM(F138:F155)</f>
        <v>1</v>
      </c>
      <c r="G156" s="82">
        <f>SUM(G138:G155)</f>
        <v>0</v>
      </c>
      <c r="H156" s="23"/>
      <c r="L156" s="23"/>
      <c r="M156" s="23"/>
      <c r="N156" s="55"/>
    </row>
    <row r="157" spans="1:14" outlineLevel="1" x14ac:dyDescent="0.3">
      <c r="A157" s="25" t="s">
        <v>199</v>
      </c>
      <c r="B157" s="54" t="s">
        <v>89</v>
      </c>
      <c r="C157" s="86"/>
      <c r="D157" s="86"/>
      <c r="E157" s="42"/>
      <c r="F157" s="93" t="str">
        <f t="shared" ref="F157:F162" si="10">IF($C$156=0,"",IF(C157="[for completion]","",IF(C157="","",C157/$C$156)))</f>
        <v/>
      </c>
      <c r="G157" s="93" t="str">
        <f t="shared" ref="G157:G162" si="11">IF($D$156=0,"",IF(D157="[for completion]","",IF(D157="","",D157/$D$156)))</f>
        <v/>
      </c>
      <c r="H157" s="23"/>
      <c r="L157" s="23"/>
      <c r="M157" s="23"/>
      <c r="N157" s="55"/>
    </row>
    <row r="158" spans="1:14" outlineLevel="1" x14ac:dyDescent="0.3">
      <c r="A158" s="25" t="s">
        <v>200</v>
      </c>
      <c r="B158" s="54" t="s">
        <v>89</v>
      </c>
      <c r="C158" s="86"/>
      <c r="D158" s="86"/>
      <c r="E158" s="42"/>
      <c r="F158" s="93" t="str">
        <f t="shared" si="10"/>
        <v/>
      </c>
      <c r="G158" s="93" t="str">
        <f t="shared" si="11"/>
        <v/>
      </c>
      <c r="H158" s="23"/>
      <c r="L158" s="23"/>
      <c r="M158" s="23"/>
      <c r="N158" s="55"/>
    </row>
    <row r="159" spans="1:14" outlineLevel="1" x14ac:dyDescent="0.3">
      <c r="A159" s="110" t="s">
        <v>201</v>
      </c>
      <c r="B159" s="54" t="s">
        <v>89</v>
      </c>
      <c r="C159" s="86"/>
      <c r="D159" s="86"/>
      <c r="E159" s="42"/>
      <c r="F159" s="93" t="str">
        <f t="shared" si="10"/>
        <v/>
      </c>
      <c r="G159" s="93" t="str">
        <f t="shared" si="11"/>
        <v/>
      </c>
      <c r="H159" s="23"/>
      <c r="L159" s="23"/>
      <c r="M159" s="23"/>
      <c r="N159" s="55"/>
    </row>
    <row r="160" spans="1:14" outlineLevel="1" x14ac:dyDescent="0.3">
      <c r="A160" s="110" t="s">
        <v>202</v>
      </c>
      <c r="B160" s="54" t="s">
        <v>89</v>
      </c>
      <c r="C160" s="86"/>
      <c r="D160" s="86"/>
      <c r="E160" s="42"/>
      <c r="F160" s="93" t="str">
        <f t="shared" si="10"/>
        <v/>
      </c>
      <c r="G160" s="93" t="str">
        <f t="shared" si="11"/>
        <v/>
      </c>
      <c r="H160" s="23"/>
      <c r="L160" s="23"/>
      <c r="M160" s="23"/>
      <c r="N160" s="55"/>
    </row>
    <row r="161" spans="1:14" outlineLevel="1" x14ac:dyDescent="0.3">
      <c r="A161" s="110" t="s">
        <v>203</v>
      </c>
      <c r="B161" s="54" t="s">
        <v>89</v>
      </c>
      <c r="C161" s="86"/>
      <c r="D161" s="86"/>
      <c r="E161" s="42"/>
      <c r="F161" s="93" t="str">
        <f t="shared" si="10"/>
        <v/>
      </c>
      <c r="G161" s="93" t="str">
        <f t="shared" si="11"/>
        <v/>
      </c>
      <c r="H161" s="23"/>
      <c r="L161" s="23"/>
      <c r="M161" s="23"/>
      <c r="N161" s="55"/>
    </row>
    <row r="162" spans="1:14" outlineLevel="1" x14ac:dyDescent="0.3">
      <c r="A162" s="110" t="s">
        <v>204</v>
      </c>
      <c r="B162" s="54" t="s">
        <v>89</v>
      </c>
      <c r="C162" s="86"/>
      <c r="D162" s="86"/>
      <c r="E162" s="42"/>
      <c r="F162" s="93" t="str">
        <f t="shared" si="10"/>
        <v/>
      </c>
      <c r="G162" s="93" t="str">
        <f t="shared" si="11"/>
        <v/>
      </c>
      <c r="H162" s="23"/>
      <c r="L162" s="23"/>
      <c r="M162" s="23"/>
      <c r="N162" s="55"/>
    </row>
    <row r="163" spans="1:14" ht="15" customHeight="1" x14ac:dyDescent="0.3">
      <c r="A163" s="44"/>
      <c r="B163" s="45" t="s">
        <v>205</v>
      </c>
      <c r="C163" s="79" t="s">
        <v>147</v>
      </c>
      <c r="D163" s="79" t="s">
        <v>148</v>
      </c>
      <c r="E163" s="46"/>
      <c r="F163" s="79" t="s">
        <v>149</v>
      </c>
      <c r="G163" s="79" t="s">
        <v>150</v>
      </c>
      <c r="H163" s="23"/>
      <c r="L163" s="23"/>
      <c r="M163" s="23"/>
      <c r="N163" s="55"/>
    </row>
    <row r="164" spans="1:14" x14ac:dyDescent="0.3">
      <c r="A164" s="25" t="s">
        <v>207</v>
      </c>
      <c r="B164" s="23" t="s">
        <v>208</v>
      </c>
      <c r="C164" s="86">
        <v>60.035653799999999</v>
      </c>
      <c r="D164" s="86" t="s">
        <v>651</v>
      </c>
      <c r="E164" s="63"/>
      <c r="F164" s="93">
        <f>IF($C$167=0,"",IF(C164="[for completion]","",IF(C164="","",C164/$C$167)))</f>
        <v>2.0282071171314482E-2</v>
      </c>
      <c r="G164" s="93" t="str">
        <f>IF($D$167=0,"",IF(D164="[for completion]","",IF(D164="","",D164/$D$167)))</f>
        <v/>
      </c>
      <c r="H164" s="23"/>
      <c r="L164" s="23"/>
      <c r="M164" s="23"/>
      <c r="N164" s="55"/>
    </row>
    <row r="165" spans="1:14" x14ac:dyDescent="0.3">
      <c r="A165" s="25" t="s">
        <v>209</v>
      </c>
      <c r="B165" s="23" t="s">
        <v>210</v>
      </c>
      <c r="C165" s="86">
        <v>2900</v>
      </c>
      <c r="D165" s="86" t="s">
        <v>651</v>
      </c>
      <c r="E165" s="63"/>
      <c r="F165" s="93">
        <f>IF($C$167=0,"",IF(C165="[for completion]","",IF(C165="","",C165/$C$167)))</f>
        <v>0.97971792882868547</v>
      </c>
      <c r="G165" s="93" t="str">
        <f>IF($D$167=0,"",IF(D165="[for completion]","",IF(D165="","",D165/$D$167)))</f>
        <v/>
      </c>
      <c r="H165" s="23"/>
      <c r="L165" s="23"/>
      <c r="M165" s="23"/>
      <c r="N165" s="55"/>
    </row>
    <row r="166" spans="1:14" x14ac:dyDescent="0.3">
      <c r="A166" s="25" t="s">
        <v>211</v>
      </c>
      <c r="B166" s="23" t="s">
        <v>85</v>
      </c>
      <c r="C166" s="86"/>
      <c r="D166" s="86"/>
      <c r="E166" s="63"/>
      <c r="F166" s="93" t="str">
        <f>IF($C$167=0,"",IF(C166="[for completion]","",IF(C166="","",C166/$C$167)))</f>
        <v/>
      </c>
      <c r="G166" s="93" t="str">
        <f>IF($D$167=0,"",IF(D166="[for completion]","",IF(D166="","",D166/$D$167)))</f>
        <v/>
      </c>
      <c r="H166" s="23"/>
      <c r="L166" s="23"/>
      <c r="M166" s="23"/>
      <c r="N166" s="55"/>
    </row>
    <row r="167" spans="1:14" x14ac:dyDescent="0.3">
      <c r="A167" s="25" t="s">
        <v>212</v>
      </c>
      <c r="B167" s="64" t="s">
        <v>87</v>
      </c>
      <c r="C167" s="96">
        <f>SUM(C164:C166)</f>
        <v>2960.0356538000001</v>
      </c>
      <c r="D167" s="96">
        <f>SUM(D164:D166)</f>
        <v>0</v>
      </c>
      <c r="E167" s="63"/>
      <c r="F167" s="95">
        <f>SUM(F164:F166)</f>
        <v>1</v>
      </c>
      <c r="G167" s="95">
        <f>SUM(G164:G166)</f>
        <v>0</v>
      </c>
      <c r="H167" s="23"/>
      <c r="L167" s="23"/>
      <c r="M167" s="23"/>
      <c r="N167" s="55"/>
    </row>
    <row r="168" spans="1:14" outlineLevel="1" x14ac:dyDescent="0.3">
      <c r="A168" s="25" t="s">
        <v>213</v>
      </c>
      <c r="B168" s="64"/>
      <c r="C168" s="96"/>
      <c r="D168" s="96"/>
      <c r="E168" s="63"/>
      <c r="F168" s="63"/>
      <c r="G168" s="21"/>
      <c r="H168" s="23"/>
      <c r="L168" s="23"/>
      <c r="M168" s="23"/>
      <c r="N168" s="55"/>
    </row>
    <row r="169" spans="1:14" outlineLevel="1" x14ac:dyDescent="0.3">
      <c r="A169" s="25" t="s">
        <v>214</v>
      </c>
      <c r="B169" s="64"/>
      <c r="C169" s="96"/>
      <c r="D169" s="96"/>
      <c r="E169" s="63"/>
      <c r="F169" s="63"/>
      <c r="G169" s="21"/>
      <c r="H169" s="23"/>
      <c r="L169" s="23"/>
      <c r="M169" s="23"/>
      <c r="N169" s="55"/>
    </row>
    <row r="170" spans="1:14" outlineLevel="1" x14ac:dyDescent="0.3">
      <c r="A170" s="25" t="s">
        <v>215</v>
      </c>
      <c r="B170" s="64"/>
      <c r="C170" s="96"/>
      <c r="D170" s="96"/>
      <c r="E170" s="63"/>
      <c r="F170" s="63"/>
      <c r="G170" s="21"/>
      <c r="H170" s="23"/>
      <c r="L170" s="23"/>
      <c r="M170" s="23"/>
      <c r="N170" s="55"/>
    </row>
    <row r="171" spans="1:14" outlineLevel="1" x14ac:dyDescent="0.3">
      <c r="A171" s="25" t="s">
        <v>216</v>
      </c>
      <c r="B171" s="64"/>
      <c r="C171" s="96"/>
      <c r="D171" s="96"/>
      <c r="E171" s="63"/>
      <c r="F171" s="63"/>
      <c r="G171" s="21"/>
      <c r="H171" s="23"/>
      <c r="L171" s="23"/>
      <c r="M171" s="23"/>
      <c r="N171" s="55"/>
    </row>
    <row r="172" spans="1:14" outlineLevel="1" x14ac:dyDescent="0.3">
      <c r="A172" s="25" t="s">
        <v>217</v>
      </c>
      <c r="B172" s="64"/>
      <c r="C172" s="96"/>
      <c r="D172" s="96"/>
      <c r="E172" s="63"/>
      <c r="F172" s="63"/>
      <c r="G172" s="21"/>
      <c r="H172" s="23"/>
      <c r="L172" s="23"/>
      <c r="M172" s="23"/>
      <c r="N172" s="55"/>
    </row>
    <row r="173" spans="1:14" ht="15" customHeight="1" x14ac:dyDescent="0.3">
      <c r="A173" s="44"/>
      <c r="B173" s="45" t="s">
        <v>218</v>
      </c>
      <c r="C173" s="44" t="s">
        <v>57</v>
      </c>
      <c r="D173" s="44"/>
      <c r="E173" s="46"/>
      <c r="F173" s="47" t="s">
        <v>219</v>
      </c>
      <c r="G173" s="47"/>
      <c r="H173" s="23"/>
      <c r="L173" s="23"/>
      <c r="M173" s="23"/>
      <c r="N173" s="55"/>
    </row>
    <row r="174" spans="1:14" ht="15" customHeight="1" x14ac:dyDescent="0.3">
      <c r="A174" s="25" t="s">
        <v>220</v>
      </c>
      <c r="B174" s="42" t="s">
        <v>221</v>
      </c>
      <c r="C174" s="86">
        <v>0</v>
      </c>
      <c r="D174" s="39"/>
      <c r="E174" s="31"/>
      <c r="F174" s="93" t="str">
        <f>IF($C$179=0,"",IF(C174="[for completion]","",C174/$C$179))</f>
        <v/>
      </c>
      <c r="G174" s="51"/>
      <c r="H174" s="23"/>
      <c r="L174" s="23"/>
      <c r="M174" s="23"/>
      <c r="N174" s="55"/>
    </row>
    <row r="175" spans="1:14" ht="30.75" customHeight="1" x14ac:dyDescent="0.3">
      <c r="A175" s="25" t="s">
        <v>8</v>
      </c>
      <c r="B175" s="42" t="s">
        <v>666</v>
      </c>
      <c r="C175" s="86">
        <v>0</v>
      </c>
      <c r="E175" s="53"/>
      <c r="F175" s="93" t="str">
        <f>IF($C$179=0,"",IF(C175="[for completion]","",C175/$C$179))</f>
        <v/>
      </c>
      <c r="G175" s="51"/>
      <c r="H175" s="23"/>
      <c r="L175" s="23"/>
      <c r="M175" s="23"/>
      <c r="N175" s="55"/>
    </row>
    <row r="176" spans="1:14" x14ac:dyDescent="0.3">
      <c r="A176" s="25" t="s">
        <v>222</v>
      </c>
      <c r="B176" s="42" t="s">
        <v>223</v>
      </c>
      <c r="C176" s="86">
        <v>0</v>
      </c>
      <c r="E176" s="53"/>
      <c r="F176" s="93"/>
      <c r="G176" s="51"/>
      <c r="H176" s="23"/>
      <c r="L176" s="23"/>
      <c r="M176" s="23"/>
      <c r="N176" s="55"/>
    </row>
    <row r="177" spans="1:14" x14ac:dyDescent="0.3">
      <c r="A177" s="25" t="s">
        <v>224</v>
      </c>
      <c r="B177" s="42" t="s">
        <v>225</v>
      </c>
      <c r="C177" s="86">
        <v>0</v>
      </c>
      <c r="E177" s="53"/>
      <c r="F177" s="93" t="str">
        <f t="shared" ref="F177:F187" si="12">IF($C$179=0,"",IF(C177="[for completion]","",C177/$C$179))</f>
        <v/>
      </c>
      <c r="G177" s="51"/>
      <c r="H177" s="23"/>
      <c r="L177" s="23"/>
      <c r="M177" s="23"/>
      <c r="N177" s="55"/>
    </row>
    <row r="178" spans="1:14" x14ac:dyDescent="0.3">
      <c r="A178" s="25" t="s">
        <v>226</v>
      </c>
      <c r="B178" s="42" t="s">
        <v>85</v>
      </c>
      <c r="C178" s="86">
        <v>0</v>
      </c>
      <c r="E178" s="53"/>
      <c r="F178" s="93" t="str">
        <f t="shared" si="12"/>
        <v/>
      </c>
      <c r="G178" s="51"/>
      <c r="H178" s="23"/>
      <c r="L178" s="23"/>
      <c r="M178" s="23"/>
      <c r="N178" s="55"/>
    </row>
    <row r="179" spans="1:14" x14ac:dyDescent="0.3">
      <c r="A179" s="25" t="s">
        <v>9</v>
      </c>
      <c r="B179" s="59" t="s">
        <v>87</v>
      </c>
      <c r="C179" s="88">
        <f>SUM(C174:C178)</f>
        <v>0</v>
      </c>
      <c r="E179" s="53"/>
      <c r="F179" s="94">
        <f>SUM(F174:F178)</f>
        <v>0</v>
      </c>
      <c r="G179" s="51"/>
      <c r="H179" s="23"/>
      <c r="L179" s="23"/>
      <c r="M179" s="23"/>
      <c r="N179" s="55"/>
    </row>
    <row r="180" spans="1:14" outlineLevel="1" x14ac:dyDescent="0.3">
      <c r="A180" s="25" t="s">
        <v>227</v>
      </c>
      <c r="B180" s="65" t="s">
        <v>228</v>
      </c>
      <c r="C180" s="86"/>
      <c r="E180" s="53"/>
      <c r="F180" s="93" t="str">
        <f t="shared" si="12"/>
        <v/>
      </c>
      <c r="G180" s="51"/>
      <c r="H180" s="23"/>
      <c r="L180" s="23"/>
      <c r="M180" s="23"/>
      <c r="N180" s="55"/>
    </row>
    <row r="181" spans="1:14" s="65" customFormat="1" ht="28.8" outlineLevel="1" x14ac:dyDescent="0.3">
      <c r="A181" s="25" t="s">
        <v>229</v>
      </c>
      <c r="B181" s="65" t="s">
        <v>230</v>
      </c>
      <c r="C181" s="97"/>
      <c r="F181" s="93" t="str">
        <f t="shared" si="12"/>
        <v/>
      </c>
    </row>
    <row r="182" spans="1:14" ht="28.8" outlineLevel="1" x14ac:dyDescent="0.3">
      <c r="A182" s="25" t="s">
        <v>231</v>
      </c>
      <c r="B182" s="65" t="s">
        <v>232</v>
      </c>
      <c r="C182" s="86"/>
      <c r="E182" s="53"/>
      <c r="F182" s="93" t="str">
        <f t="shared" si="12"/>
        <v/>
      </c>
      <c r="G182" s="51"/>
      <c r="H182" s="23"/>
      <c r="L182" s="23"/>
      <c r="M182" s="23"/>
      <c r="N182" s="55"/>
    </row>
    <row r="183" spans="1:14" outlineLevel="1" x14ac:dyDescent="0.3">
      <c r="A183" s="25" t="s">
        <v>233</v>
      </c>
      <c r="B183" s="65" t="s">
        <v>234</v>
      </c>
      <c r="C183" s="86"/>
      <c r="E183" s="53"/>
      <c r="F183" s="93" t="str">
        <f t="shared" si="12"/>
        <v/>
      </c>
      <c r="G183" s="51"/>
      <c r="H183" s="23"/>
      <c r="L183" s="23"/>
      <c r="M183" s="23"/>
      <c r="N183" s="55"/>
    </row>
    <row r="184" spans="1:14" s="65" customFormat="1" outlineLevel="1" x14ac:dyDescent="0.3">
      <c r="A184" s="25" t="s">
        <v>235</v>
      </c>
      <c r="B184" s="65" t="s">
        <v>236</v>
      </c>
      <c r="C184" s="97"/>
      <c r="F184" s="93" t="str">
        <f t="shared" si="12"/>
        <v/>
      </c>
    </row>
    <row r="185" spans="1:14" outlineLevel="1" x14ac:dyDescent="0.3">
      <c r="A185" s="25" t="s">
        <v>237</v>
      </c>
      <c r="B185" s="65" t="s">
        <v>238</v>
      </c>
      <c r="C185" s="86"/>
      <c r="E185" s="53"/>
      <c r="F185" s="93" t="str">
        <f t="shared" si="12"/>
        <v/>
      </c>
      <c r="G185" s="51"/>
      <c r="H185" s="23"/>
      <c r="L185" s="23"/>
      <c r="M185" s="23"/>
      <c r="N185" s="55"/>
    </row>
    <row r="186" spans="1:14" outlineLevel="1" x14ac:dyDescent="0.3">
      <c r="A186" s="25" t="s">
        <v>239</v>
      </c>
      <c r="B186" s="65" t="s">
        <v>240</v>
      </c>
      <c r="C186" s="86"/>
      <c r="E186" s="53"/>
      <c r="F186" s="93" t="str">
        <f t="shared" si="12"/>
        <v/>
      </c>
      <c r="G186" s="51"/>
      <c r="H186" s="23"/>
      <c r="L186" s="23"/>
      <c r="M186" s="23"/>
      <c r="N186" s="55"/>
    </row>
    <row r="187" spans="1:14" outlineLevel="1" x14ac:dyDescent="0.3">
      <c r="A187" s="25" t="s">
        <v>241</v>
      </c>
      <c r="B187" s="65" t="s">
        <v>242</v>
      </c>
      <c r="C187" s="86"/>
      <c r="E187" s="53"/>
      <c r="F187" s="93" t="str">
        <f t="shared" si="12"/>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57</v>
      </c>
      <c r="D192" s="44"/>
      <c r="E192" s="46"/>
      <c r="F192" s="47" t="s">
        <v>219</v>
      </c>
      <c r="G192" s="47"/>
      <c r="H192" s="23"/>
      <c r="L192" s="23"/>
      <c r="M192" s="23"/>
      <c r="N192" s="55"/>
    </row>
    <row r="193" spans="1:14" x14ac:dyDescent="0.3">
      <c r="A193" s="25" t="s">
        <v>248</v>
      </c>
      <c r="B193" s="42" t="s">
        <v>249</v>
      </c>
      <c r="C193" s="86">
        <v>0</v>
      </c>
      <c r="E193" s="50"/>
      <c r="F193" s="93" t="str">
        <f t="shared" ref="F193:F206" si="13">IF($C$208=0,"",IF(C193="[for completion]","",C193/$C$208))</f>
        <v/>
      </c>
      <c r="G193" s="51"/>
      <c r="H193" s="23"/>
      <c r="L193" s="23"/>
      <c r="M193" s="23"/>
      <c r="N193" s="55"/>
    </row>
    <row r="194" spans="1:14" x14ac:dyDescent="0.3">
      <c r="A194" s="25" t="s">
        <v>250</v>
      </c>
      <c r="B194" s="42" t="s">
        <v>251</v>
      </c>
      <c r="C194" s="106">
        <v>0</v>
      </c>
      <c r="E194" s="53"/>
      <c r="F194" s="93" t="str">
        <f t="shared" si="13"/>
        <v/>
      </c>
      <c r="G194" s="53"/>
      <c r="H194" s="23"/>
      <c r="L194" s="23"/>
      <c r="M194" s="23"/>
      <c r="N194" s="55"/>
    </row>
    <row r="195" spans="1:14" x14ac:dyDescent="0.3">
      <c r="A195" s="25" t="s">
        <v>252</v>
      </c>
      <c r="B195" s="42" t="s">
        <v>253</v>
      </c>
      <c r="C195" s="106">
        <v>0</v>
      </c>
      <c r="E195" s="53"/>
      <c r="F195" s="93" t="str">
        <f t="shared" si="13"/>
        <v/>
      </c>
      <c r="G195" s="53"/>
      <c r="H195" s="23"/>
      <c r="L195" s="23"/>
      <c r="M195" s="23"/>
      <c r="N195" s="55"/>
    </row>
    <row r="196" spans="1:14" x14ac:dyDescent="0.3">
      <c r="A196" s="25" t="s">
        <v>254</v>
      </c>
      <c r="B196" s="42" t="s">
        <v>255</v>
      </c>
      <c r="C196" s="106">
        <v>0</v>
      </c>
      <c r="E196" s="53"/>
      <c r="F196" s="93" t="str">
        <f t="shared" si="13"/>
        <v/>
      </c>
      <c r="G196" s="53"/>
      <c r="H196" s="23"/>
      <c r="L196" s="23"/>
      <c r="M196" s="23"/>
      <c r="N196" s="55"/>
    </row>
    <row r="197" spans="1:14" x14ac:dyDescent="0.3">
      <c r="A197" s="25" t="s">
        <v>256</v>
      </c>
      <c r="B197" s="42" t="s">
        <v>257</v>
      </c>
      <c r="C197" s="106">
        <v>0</v>
      </c>
      <c r="E197" s="53"/>
      <c r="F197" s="93" t="str">
        <f t="shared" si="13"/>
        <v/>
      </c>
      <c r="G197" s="53"/>
      <c r="H197" s="23"/>
      <c r="L197" s="23"/>
      <c r="M197" s="23"/>
      <c r="N197" s="55"/>
    </row>
    <row r="198" spans="1:14" x14ac:dyDescent="0.3">
      <c r="A198" s="25" t="s">
        <v>258</v>
      </c>
      <c r="B198" s="42" t="s">
        <v>259</v>
      </c>
      <c r="C198" s="106">
        <v>0</v>
      </c>
      <c r="E198" s="53"/>
      <c r="F198" s="93" t="str">
        <f t="shared" si="13"/>
        <v/>
      </c>
      <c r="G198" s="53"/>
      <c r="H198" s="23"/>
      <c r="L198" s="23"/>
      <c r="M198" s="23"/>
      <c r="N198" s="55"/>
    </row>
    <row r="199" spans="1:14" x14ac:dyDescent="0.3">
      <c r="A199" s="25" t="s">
        <v>260</v>
      </c>
      <c r="B199" s="42" t="s">
        <v>261</v>
      </c>
      <c r="C199" s="106">
        <v>0</v>
      </c>
      <c r="E199" s="53"/>
      <c r="F199" s="93" t="str">
        <f t="shared" si="13"/>
        <v/>
      </c>
      <c r="G199" s="53"/>
      <c r="H199" s="23"/>
      <c r="L199" s="23"/>
      <c r="M199" s="23"/>
      <c r="N199" s="55"/>
    </row>
    <row r="200" spans="1:14" x14ac:dyDescent="0.3">
      <c r="A200" s="25" t="s">
        <v>262</v>
      </c>
      <c r="B200" s="42" t="s">
        <v>11</v>
      </c>
      <c r="C200" s="106">
        <v>0</v>
      </c>
      <c r="E200" s="53"/>
      <c r="F200" s="93" t="str">
        <f t="shared" si="13"/>
        <v/>
      </c>
      <c r="G200" s="53"/>
      <c r="H200" s="23"/>
      <c r="L200" s="23"/>
      <c r="M200" s="23"/>
      <c r="N200" s="55"/>
    </row>
    <row r="201" spans="1:14" x14ac:dyDescent="0.3">
      <c r="A201" s="25" t="s">
        <v>263</v>
      </c>
      <c r="B201" s="42" t="s">
        <v>264</v>
      </c>
      <c r="C201" s="106">
        <v>0</v>
      </c>
      <c r="E201" s="53"/>
      <c r="F201" s="93" t="str">
        <f t="shared" si="13"/>
        <v/>
      </c>
      <c r="G201" s="53"/>
      <c r="H201" s="23"/>
      <c r="L201" s="23"/>
      <c r="M201" s="23"/>
      <c r="N201" s="55"/>
    </row>
    <row r="202" spans="1:14" x14ac:dyDescent="0.3">
      <c r="A202" s="25" t="s">
        <v>265</v>
      </c>
      <c r="B202" s="42" t="s">
        <v>266</v>
      </c>
      <c r="C202" s="106">
        <v>0</v>
      </c>
      <c r="E202" s="53"/>
      <c r="F202" s="93" t="str">
        <f t="shared" si="13"/>
        <v/>
      </c>
      <c r="G202" s="53"/>
      <c r="H202" s="23"/>
      <c r="L202" s="23"/>
      <c r="M202" s="23"/>
      <c r="N202" s="55"/>
    </row>
    <row r="203" spans="1:14" x14ac:dyDescent="0.3">
      <c r="A203" s="25" t="s">
        <v>267</v>
      </c>
      <c r="B203" s="42" t="s">
        <v>268</v>
      </c>
      <c r="C203" s="106">
        <v>0</v>
      </c>
      <c r="E203" s="53"/>
      <c r="F203" s="93" t="str">
        <f t="shared" si="13"/>
        <v/>
      </c>
      <c r="G203" s="53"/>
      <c r="H203" s="23"/>
      <c r="L203" s="23"/>
      <c r="M203" s="23"/>
      <c r="N203" s="55"/>
    </row>
    <row r="204" spans="1:14" x14ac:dyDescent="0.3">
      <c r="A204" s="25" t="s">
        <v>269</v>
      </c>
      <c r="B204" s="42" t="s">
        <v>270</v>
      </c>
      <c r="C204" s="106">
        <v>0</v>
      </c>
      <c r="E204" s="53"/>
      <c r="F204" s="93" t="str">
        <f t="shared" si="13"/>
        <v/>
      </c>
      <c r="G204" s="53"/>
      <c r="H204" s="23"/>
      <c r="L204" s="23"/>
      <c r="M204" s="23"/>
      <c r="N204" s="55"/>
    </row>
    <row r="205" spans="1:14" x14ac:dyDescent="0.3">
      <c r="A205" s="25" t="s">
        <v>271</v>
      </c>
      <c r="B205" s="42" t="s">
        <v>272</v>
      </c>
      <c r="C205" s="106">
        <v>0</v>
      </c>
      <c r="E205" s="53"/>
      <c r="F205" s="93" t="str">
        <f t="shared" si="13"/>
        <v/>
      </c>
      <c r="G205" s="53"/>
      <c r="H205" s="23"/>
      <c r="L205" s="23"/>
      <c r="M205" s="23"/>
      <c r="N205" s="55"/>
    </row>
    <row r="206" spans="1:14" x14ac:dyDescent="0.3">
      <c r="A206" s="25" t="s">
        <v>273</v>
      </c>
      <c r="B206" s="42" t="s">
        <v>85</v>
      </c>
      <c r="C206" s="106">
        <v>0</v>
      </c>
      <c r="E206" s="53"/>
      <c r="F206" s="93" t="str">
        <f t="shared" si="13"/>
        <v/>
      </c>
      <c r="G206" s="53"/>
      <c r="H206" s="23"/>
      <c r="L206" s="23"/>
      <c r="M206" s="23"/>
      <c r="N206" s="55"/>
    </row>
    <row r="207" spans="1:14" x14ac:dyDescent="0.3">
      <c r="A207" s="25" t="s">
        <v>274</v>
      </c>
      <c r="B207" s="52" t="s">
        <v>275</v>
      </c>
      <c r="C207" s="86">
        <v>0</v>
      </c>
      <c r="E207" s="53"/>
      <c r="F207" s="93"/>
      <c r="G207" s="53"/>
      <c r="H207" s="23"/>
      <c r="L207" s="23"/>
      <c r="M207" s="23"/>
      <c r="N207" s="55"/>
    </row>
    <row r="208" spans="1:14" x14ac:dyDescent="0.3">
      <c r="A208" s="25" t="s">
        <v>276</v>
      </c>
      <c r="B208" s="59" t="s">
        <v>87</v>
      </c>
      <c r="C208" s="88">
        <f>SUM(C193:C206)</f>
        <v>0</v>
      </c>
      <c r="D208" s="42"/>
      <c r="E208" s="53"/>
      <c r="F208" s="94">
        <f>SUM(F193:F206)</f>
        <v>0</v>
      </c>
      <c r="G208" s="53"/>
      <c r="H208" s="23"/>
      <c r="L208" s="23"/>
      <c r="M208" s="23"/>
      <c r="N208" s="55"/>
    </row>
    <row r="209" spans="1:14" outlineLevel="1" x14ac:dyDescent="0.3">
      <c r="A209" s="25" t="s">
        <v>277</v>
      </c>
      <c r="B209" s="54" t="s">
        <v>89</v>
      </c>
      <c r="C209" s="86"/>
      <c r="E209" s="53"/>
      <c r="F209" s="93" t="str">
        <f>IF($C$208=0,"",IF(C209="[for completion]","",C209/$C$208))</f>
        <v/>
      </c>
      <c r="G209" s="53"/>
      <c r="H209" s="23"/>
      <c r="L209" s="23"/>
      <c r="M209" s="23"/>
      <c r="N209" s="55"/>
    </row>
    <row r="210" spans="1:14" outlineLevel="1" x14ac:dyDescent="0.3">
      <c r="A210" s="25" t="s">
        <v>278</v>
      </c>
      <c r="B210" s="54" t="s">
        <v>89</v>
      </c>
      <c r="C210" s="86"/>
      <c r="E210" s="53"/>
      <c r="F210" s="93" t="str">
        <f t="shared" ref="F210:F215" si="14">IF($C$208=0,"",IF(C210="[for completion]","",C210/$C$208))</f>
        <v/>
      </c>
      <c r="G210" s="53"/>
      <c r="H210" s="23"/>
      <c r="L210" s="23"/>
      <c r="M210" s="23"/>
      <c r="N210" s="55"/>
    </row>
    <row r="211" spans="1:14" outlineLevel="1" x14ac:dyDescent="0.3">
      <c r="A211" s="25" t="s">
        <v>279</v>
      </c>
      <c r="B211" s="54" t="s">
        <v>89</v>
      </c>
      <c r="C211" s="86"/>
      <c r="E211" s="53"/>
      <c r="F211" s="93" t="str">
        <f t="shared" si="14"/>
        <v/>
      </c>
      <c r="G211" s="53"/>
      <c r="H211" s="23"/>
      <c r="L211" s="23"/>
      <c r="M211" s="23"/>
      <c r="N211" s="55"/>
    </row>
    <row r="212" spans="1:14" outlineLevel="1" x14ac:dyDescent="0.3">
      <c r="A212" s="25" t="s">
        <v>280</v>
      </c>
      <c r="B212" s="54" t="s">
        <v>89</v>
      </c>
      <c r="C212" s="86"/>
      <c r="E212" s="53"/>
      <c r="F212" s="93" t="str">
        <f t="shared" si="14"/>
        <v/>
      </c>
      <c r="G212" s="53"/>
      <c r="H212" s="23"/>
      <c r="L212" s="23"/>
      <c r="M212" s="23"/>
      <c r="N212" s="55"/>
    </row>
    <row r="213" spans="1:14" outlineLevel="1" x14ac:dyDescent="0.3">
      <c r="A213" s="25" t="s">
        <v>281</v>
      </c>
      <c r="B213" s="54" t="s">
        <v>89</v>
      </c>
      <c r="C213" s="86"/>
      <c r="E213" s="53"/>
      <c r="F213" s="93" t="str">
        <f t="shared" si="14"/>
        <v/>
      </c>
      <c r="G213" s="53"/>
      <c r="H213" s="23"/>
      <c r="L213" s="23"/>
      <c r="M213" s="23"/>
      <c r="N213" s="55"/>
    </row>
    <row r="214" spans="1:14" outlineLevel="1" x14ac:dyDescent="0.3">
      <c r="A214" s="25" t="s">
        <v>282</v>
      </c>
      <c r="B214" s="54" t="s">
        <v>89</v>
      </c>
      <c r="C214" s="86"/>
      <c r="E214" s="53"/>
      <c r="F214" s="93" t="str">
        <f t="shared" si="14"/>
        <v/>
      </c>
      <c r="G214" s="53"/>
      <c r="H214" s="23"/>
      <c r="L214" s="23"/>
      <c r="M214" s="23"/>
      <c r="N214" s="55"/>
    </row>
    <row r="215" spans="1:14" outlineLevel="1" x14ac:dyDescent="0.3">
      <c r="A215" s="25" t="s">
        <v>283</v>
      </c>
      <c r="B215" s="54" t="s">
        <v>89</v>
      </c>
      <c r="C215" s="86"/>
      <c r="E215" s="53"/>
      <c r="F215" s="93" t="str">
        <f t="shared" si="14"/>
        <v/>
      </c>
      <c r="G215" s="53"/>
      <c r="H215" s="23"/>
      <c r="L215" s="23"/>
      <c r="M215" s="23"/>
      <c r="N215" s="55"/>
    </row>
    <row r="216" spans="1:14" ht="15" customHeight="1" x14ac:dyDescent="0.3">
      <c r="A216" s="44"/>
      <c r="B216" s="45" t="s">
        <v>284</v>
      </c>
      <c r="C216" s="44" t="s">
        <v>57</v>
      </c>
      <c r="D216" s="44"/>
      <c r="E216" s="46"/>
      <c r="F216" s="47" t="s">
        <v>75</v>
      </c>
      <c r="G216" s="47" t="s">
        <v>206</v>
      </c>
      <c r="H216" s="23"/>
      <c r="L216" s="23"/>
      <c r="M216" s="23"/>
      <c r="N216" s="55"/>
    </row>
    <row r="217" spans="1:14" x14ac:dyDescent="0.3">
      <c r="A217" s="25" t="s">
        <v>285</v>
      </c>
      <c r="B217" s="21" t="s">
        <v>286</v>
      </c>
      <c r="C217" s="86"/>
      <c r="E217" s="63"/>
      <c r="F217" s="93" t="str">
        <f>IF($C$38=0,"",IF(C217="[for completion]","",IF(C217="","",C217/$C$38)))</f>
        <v/>
      </c>
      <c r="G217" s="93" t="str">
        <f>IF($C$39=0,"",IF(C217="[for completion]","",IF(C217="","",C217/$C$39)))</f>
        <v/>
      </c>
      <c r="H217" s="23"/>
      <c r="L217" s="23"/>
      <c r="M217" s="23"/>
      <c r="N217" s="55"/>
    </row>
    <row r="218" spans="1:14" x14ac:dyDescent="0.3">
      <c r="A218" s="25" t="s">
        <v>287</v>
      </c>
      <c r="B218" s="21" t="s">
        <v>288</v>
      </c>
      <c r="C218" s="86">
        <v>1470.85757420049</v>
      </c>
      <c r="E218" s="63"/>
      <c r="F218" s="93">
        <f>IF($C$38=0,"",IF(C218="[for completion]","",IF(C218="","",C218/$C$38)))</f>
        <v>0.40433405872561295</v>
      </c>
      <c r="G218" s="93">
        <f>IF($C$39=0,"",IF(C218="[for completion]","",IF(C218="","",C218/$C$39)))</f>
        <v>0.49690535730954782</v>
      </c>
      <c r="H218" s="23"/>
      <c r="L218" s="23"/>
      <c r="M218" s="23"/>
      <c r="N218" s="55"/>
    </row>
    <row r="219" spans="1:14" x14ac:dyDescent="0.3">
      <c r="A219" s="25" t="s">
        <v>289</v>
      </c>
      <c r="B219" s="21" t="s">
        <v>85</v>
      </c>
      <c r="C219" s="86"/>
      <c r="E219" s="63"/>
      <c r="F219" s="93" t="str">
        <f>IF($C$38=0,"",IF(C219="[for completion]","",IF(C219="","",C219/$C$38)))</f>
        <v/>
      </c>
      <c r="G219" s="93" t="str">
        <f>IF($C$39=0,"",IF(C219="[for completion]","",IF(C219="","",C219/$C$39)))</f>
        <v/>
      </c>
      <c r="H219" s="23"/>
      <c r="L219" s="23"/>
      <c r="M219" s="23"/>
      <c r="N219" s="55"/>
    </row>
    <row r="220" spans="1:14" x14ac:dyDescent="0.3">
      <c r="A220" s="25" t="s">
        <v>290</v>
      </c>
      <c r="B220" s="59" t="s">
        <v>87</v>
      </c>
      <c r="C220" s="86">
        <f>SUM(C217:C219)</f>
        <v>1470.85757420049</v>
      </c>
      <c r="E220" s="63"/>
      <c r="F220" s="82">
        <f>SUM(F217:F219)</f>
        <v>0.40433405872561295</v>
      </c>
      <c r="G220" s="82">
        <f>SUM(G217:G219)</f>
        <v>0.49690535730954782</v>
      </c>
      <c r="H220" s="23"/>
      <c r="L220" s="23"/>
      <c r="M220" s="23"/>
      <c r="N220" s="55"/>
    </row>
    <row r="221" spans="1:14" outlineLevel="1" x14ac:dyDescent="0.3">
      <c r="A221" s="25" t="s">
        <v>291</v>
      </c>
      <c r="B221" s="152" t="s">
        <v>904</v>
      </c>
      <c r="C221" s="86">
        <v>0</v>
      </c>
      <c r="E221" s="63"/>
      <c r="F221" s="93">
        <f t="shared" ref="F221:F227" si="15">IF($C$38=0,"",IF(C221="[for completion]","",IF(C221="","",C221/$C$38)))</f>
        <v>0</v>
      </c>
      <c r="G221" s="93">
        <f t="shared" ref="G221:G227" si="16">IF($C$39=0,"",IF(C221="[for completion]","",IF(C221="","",C221/$C$39)))</f>
        <v>0</v>
      </c>
      <c r="H221" s="23"/>
      <c r="L221" s="23"/>
      <c r="M221" s="23"/>
      <c r="N221" s="55"/>
    </row>
    <row r="222" spans="1:14" outlineLevel="1" x14ac:dyDescent="0.3">
      <c r="A222" s="25" t="s">
        <v>292</v>
      </c>
      <c r="B222" s="152" t="s">
        <v>905</v>
      </c>
      <c r="C222" s="86">
        <v>0</v>
      </c>
      <c r="E222" s="63"/>
      <c r="F222" s="93">
        <f t="shared" si="15"/>
        <v>0</v>
      </c>
      <c r="G222" s="93">
        <f t="shared" si="16"/>
        <v>0</v>
      </c>
      <c r="H222" s="23"/>
      <c r="L222" s="23"/>
      <c r="M222" s="23"/>
      <c r="N222" s="55"/>
    </row>
    <row r="223" spans="1:14" outlineLevel="1" x14ac:dyDescent="0.3">
      <c r="A223" s="25" t="s">
        <v>293</v>
      </c>
      <c r="B223" s="152" t="s">
        <v>906</v>
      </c>
      <c r="C223" s="86">
        <v>0</v>
      </c>
      <c r="E223" s="63"/>
      <c r="F223" s="93">
        <f t="shared" si="15"/>
        <v>0</v>
      </c>
      <c r="G223" s="93">
        <f t="shared" si="16"/>
        <v>0</v>
      </c>
      <c r="H223" s="23"/>
      <c r="L223" s="23"/>
      <c r="M223" s="23"/>
      <c r="N223" s="55"/>
    </row>
    <row r="224" spans="1:14" outlineLevel="1" x14ac:dyDescent="0.3">
      <c r="A224" s="25" t="s">
        <v>294</v>
      </c>
      <c r="B224" s="54" t="s">
        <v>89</v>
      </c>
      <c r="C224" s="86"/>
      <c r="E224" s="63"/>
      <c r="F224" s="93" t="str">
        <f t="shared" si="15"/>
        <v/>
      </c>
      <c r="G224" s="93" t="str">
        <f t="shared" si="16"/>
        <v/>
      </c>
      <c r="H224" s="23"/>
      <c r="L224" s="23"/>
      <c r="M224" s="23"/>
      <c r="N224" s="55"/>
    </row>
    <row r="225" spans="1:14" outlineLevel="1" x14ac:dyDescent="0.3">
      <c r="A225" s="25" t="s">
        <v>295</v>
      </c>
      <c r="B225" s="54" t="s">
        <v>89</v>
      </c>
      <c r="C225" s="86"/>
      <c r="E225" s="63"/>
      <c r="F225" s="93" t="str">
        <f t="shared" si="15"/>
        <v/>
      </c>
      <c r="G225" s="93" t="str">
        <f t="shared" si="16"/>
        <v/>
      </c>
      <c r="H225" s="23"/>
      <c r="L225" s="23"/>
      <c r="M225" s="23"/>
    </row>
    <row r="226" spans="1:14" outlineLevel="1" x14ac:dyDescent="0.3">
      <c r="A226" s="25" t="s">
        <v>296</v>
      </c>
      <c r="B226" s="54" t="s">
        <v>89</v>
      </c>
      <c r="C226" s="86"/>
      <c r="E226" s="42"/>
      <c r="F226" s="93" t="str">
        <f t="shared" si="15"/>
        <v/>
      </c>
      <c r="G226" s="93" t="str">
        <f t="shared" si="16"/>
        <v/>
      </c>
      <c r="H226" s="23"/>
      <c r="L226" s="23"/>
      <c r="M226" s="23"/>
    </row>
    <row r="227" spans="1:14" outlineLevel="1" x14ac:dyDescent="0.3">
      <c r="A227" s="25" t="s">
        <v>297</v>
      </c>
      <c r="B227" s="54" t="s">
        <v>89</v>
      </c>
      <c r="C227" s="86"/>
      <c r="E227" s="63"/>
      <c r="F227" s="93" t="str">
        <f t="shared" si="15"/>
        <v/>
      </c>
      <c r="G227" s="93" t="str">
        <f t="shared" si="16"/>
        <v/>
      </c>
      <c r="H227" s="23"/>
      <c r="L227" s="23"/>
      <c r="M227" s="23"/>
    </row>
    <row r="228" spans="1:14" ht="15" customHeight="1" x14ac:dyDescent="0.3">
      <c r="A228" s="44"/>
      <c r="B228" s="45" t="s">
        <v>298</v>
      </c>
      <c r="C228" s="44"/>
      <c r="D228" s="44"/>
      <c r="E228" s="46"/>
      <c r="F228" s="47"/>
      <c r="G228" s="47"/>
      <c r="H228" s="23"/>
      <c r="L228" s="23"/>
      <c r="M228" s="23"/>
    </row>
    <row r="229" spans="1:14" x14ac:dyDescent="0.3">
      <c r="A229" s="25" t="s">
        <v>299</v>
      </c>
      <c r="B229" s="42" t="s">
        <v>300</v>
      </c>
      <c r="C229" s="131" t="s">
        <v>903</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10</v>
      </c>
      <c r="B231" s="25" t="s">
        <v>667</v>
      </c>
      <c r="C231" s="86" t="s">
        <v>654</v>
      </c>
      <c r="E231" s="42"/>
      <c r="H231" s="23"/>
      <c r="L231" s="23"/>
      <c r="M231" s="23"/>
    </row>
    <row r="232" spans="1:14" x14ac:dyDescent="0.3">
      <c r="A232" s="25" t="s">
        <v>302</v>
      </c>
      <c r="B232" s="66" t="s">
        <v>303</v>
      </c>
      <c r="C232" s="86" t="s">
        <v>654</v>
      </c>
      <c r="E232" s="42"/>
      <c r="H232" s="23"/>
      <c r="L232" s="23"/>
      <c r="M232" s="23"/>
    </row>
    <row r="233" spans="1:14" x14ac:dyDescent="0.3">
      <c r="A233" s="25" t="s">
        <v>304</v>
      </c>
      <c r="B233" s="66" t="s">
        <v>305</v>
      </c>
      <c r="C233" s="106" t="s">
        <v>654</v>
      </c>
      <c r="E233" s="42"/>
      <c r="H233" s="23"/>
      <c r="L233" s="23"/>
      <c r="M233" s="23"/>
    </row>
    <row r="234" spans="1:14" outlineLevel="1" x14ac:dyDescent="0.3">
      <c r="A234" s="25" t="s">
        <v>306</v>
      </c>
      <c r="B234" s="40" t="s">
        <v>307</v>
      </c>
      <c r="C234" s="106" t="s">
        <v>654</v>
      </c>
      <c r="D234" s="42"/>
      <c r="E234" s="42"/>
      <c r="H234" s="23"/>
      <c r="L234" s="23"/>
      <c r="M234" s="23"/>
    </row>
    <row r="235" spans="1:14" outlineLevel="1" x14ac:dyDescent="0.3">
      <c r="A235" s="25" t="s">
        <v>308</v>
      </c>
      <c r="B235" s="40" t="s">
        <v>309</v>
      </c>
      <c r="C235" s="106" t="s">
        <v>654</v>
      </c>
      <c r="D235" s="42"/>
      <c r="E235" s="42"/>
      <c r="H235" s="23"/>
      <c r="L235" s="23"/>
      <c r="M235" s="23"/>
    </row>
    <row r="236" spans="1:14" outlineLevel="1" x14ac:dyDescent="0.3">
      <c r="A236" s="25" t="s">
        <v>310</v>
      </c>
      <c r="B236" s="40" t="s">
        <v>311</v>
      </c>
      <c r="C236" s="106" t="s">
        <v>654</v>
      </c>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775</v>
      </c>
      <c r="C239" s="44"/>
      <c r="D239" s="44"/>
      <c r="E239" s="46"/>
      <c r="F239" s="47"/>
      <c r="G239" s="47"/>
      <c r="H239" s="23"/>
      <c r="K239" s="67"/>
      <c r="L239" s="67"/>
      <c r="M239" s="67"/>
      <c r="N239" s="67"/>
    </row>
    <row r="240" spans="1:14" outlineLevel="1" x14ac:dyDescent="0.3">
      <c r="A240" s="25" t="s">
        <v>701</v>
      </c>
      <c r="B240" s="25" t="s">
        <v>749</v>
      </c>
      <c r="C240" s="25" t="s">
        <v>654</v>
      </c>
      <c r="D240" s="107"/>
      <c r="E240"/>
      <c r="F240"/>
      <c r="G240"/>
      <c r="H240" s="23"/>
      <c r="K240" s="67"/>
      <c r="L240" s="67"/>
      <c r="M240" s="67"/>
      <c r="N240" s="67"/>
    </row>
    <row r="241" spans="1:14" ht="28.8" outlineLevel="1" x14ac:dyDescent="0.3">
      <c r="A241" s="25" t="s">
        <v>703</v>
      </c>
      <c r="B241" s="25" t="s">
        <v>750</v>
      </c>
      <c r="C241" s="114" t="s">
        <v>654</v>
      </c>
      <c r="D241" s="107"/>
      <c r="E241"/>
      <c r="F241"/>
      <c r="G241"/>
      <c r="H241" s="23"/>
      <c r="K241" s="67"/>
      <c r="L241" s="67"/>
      <c r="M241" s="67"/>
      <c r="N241" s="67"/>
    </row>
    <row r="242" spans="1:14" outlineLevel="1" x14ac:dyDescent="0.3">
      <c r="A242" s="25" t="s">
        <v>747</v>
      </c>
      <c r="B242" s="25" t="s">
        <v>705</v>
      </c>
      <c r="C242" s="114" t="s">
        <v>654</v>
      </c>
      <c r="D242" s="107"/>
      <c r="E242"/>
      <c r="F242"/>
      <c r="G242"/>
      <c r="H242" s="23"/>
      <c r="K242" s="67"/>
      <c r="L242" s="67"/>
      <c r="M242" s="67"/>
      <c r="N242" s="67"/>
    </row>
    <row r="243" spans="1:14" outlineLevel="1" x14ac:dyDescent="0.3">
      <c r="A243" s="110" t="s">
        <v>748</v>
      </c>
      <c r="B243" s="25" t="s">
        <v>702</v>
      </c>
      <c r="C243" s="25" t="s">
        <v>654</v>
      </c>
      <c r="D243" s="107"/>
      <c r="E243"/>
      <c r="F243"/>
      <c r="G243"/>
      <c r="H243" s="23"/>
      <c r="K243" s="67"/>
      <c r="L243" s="67"/>
      <c r="M243" s="67"/>
      <c r="N243" s="67"/>
    </row>
    <row r="244" spans="1:14" outlineLevel="1" x14ac:dyDescent="0.3">
      <c r="A244" s="25" t="s">
        <v>706</v>
      </c>
      <c r="D244" s="107"/>
      <c r="E244"/>
      <c r="F244"/>
      <c r="G244"/>
      <c r="H244" s="23"/>
      <c r="K244" s="67"/>
      <c r="L244" s="67"/>
      <c r="M244" s="67"/>
      <c r="N244" s="67"/>
    </row>
    <row r="245" spans="1:14" outlineLevel="1" x14ac:dyDescent="0.3">
      <c r="A245" s="110" t="s">
        <v>707</v>
      </c>
      <c r="D245" s="107"/>
      <c r="E245"/>
      <c r="F245"/>
      <c r="G245"/>
      <c r="H245" s="23"/>
      <c r="K245" s="67"/>
      <c r="L245" s="67"/>
      <c r="M245" s="67"/>
      <c r="N245" s="67"/>
    </row>
    <row r="246" spans="1:14" outlineLevel="1" x14ac:dyDescent="0.3">
      <c r="A246" s="110" t="s">
        <v>704</v>
      </c>
      <c r="D246" s="107"/>
      <c r="E246"/>
      <c r="F246"/>
      <c r="G246"/>
      <c r="H246" s="23"/>
      <c r="K246" s="67"/>
      <c r="L246" s="67"/>
      <c r="M246" s="67"/>
      <c r="N246" s="67"/>
    </row>
    <row r="247" spans="1:14" outlineLevel="1" x14ac:dyDescent="0.3">
      <c r="A247" s="110" t="s">
        <v>708</v>
      </c>
      <c r="D247" s="107"/>
      <c r="E247"/>
      <c r="F247"/>
      <c r="G247"/>
      <c r="H247" s="23"/>
      <c r="K247" s="67"/>
      <c r="L247" s="67"/>
      <c r="M247" s="67"/>
      <c r="N247" s="67"/>
    </row>
    <row r="248" spans="1:14" outlineLevel="1" x14ac:dyDescent="0.3">
      <c r="A248" s="110" t="s">
        <v>709</v>
      </c>
      <c r="D248" s="107"/>
      <c r="E248"/>
      <c r="F248"/>
      <c r="G248"/>
      <c r="H248" s="23"/>
      <c r="K248" s="67"/>
      <c r="L248" s="67"/>
      <c r="M248" s="67"/>
      <c r="N248" s="67"/>
    </row>
    <row r="249" spans="1:14" outlineLevel="1" x14ac:dyDescent="0.3">
      <c r="A249" s="110" t="s">
        <v>710</v>
      </c>
      <c r="D249" s="107"/>
      <c r="E249"/>
      <c r="F249"/>
      <c r="G249"/>
      <c r="H249" s="23"/>
      <c r="K249" s="67"/>
      <c r="L249" s="67"/>
      <c r="M249" s="67"/>
      <c r="N249" s="67"/>
    </row>
    <row r="250" spans="1:14" outlineLevel="1" x14ac:dyDescent="0.3">
      <c r="A250" s="110" t="s">
        <v>711</v>
      </c>
      <c r="D250" s="107"/>
      <c r="E250"/>
      <c r="F250"/>
      <c r="G250"/>
      <c r="H250" s="23"/>
      <c r="K250" s="67"/>
      <c r="L250" s="67"/>
      <c r="M250" s="67"/>
      <c r="N250" s="67"/>
    </row>
    <row r="251" spans="1:14" outlineLevel="1" x14ac:dyDescent="0.3">
      <c r="A251" s="110" t="s">
        <v>712</v>
      </c>
      <c r="D251" s="107"/>
      <c r="E251"/>
      <c r="F251"/>
      <c r="G251"/>
      <c r="H251" s="23"/>
      <c r="K251" s="67"/>
      <c r="L251" s="67"/>
      <c r="M251" s="67"/>
      <c r="N251" s="67"/>
    </row>
    <row r="252" spans="1:14" outlineLevel="1" x14ac:dyDescent="0.3">
      <c r="A252" s="110" t="s">
        <v>713</v>
      </c>
      <c r="D252" s="107"/>
      <c r="E252"/>
      <c r="F252"/>
      <c r="G252"/>
      <c r="H252" s="23"/>
      <c r="K252" s="67"/>
      <c r="L252" s="67"/>
      <c r="M252" s="67"/>
      <c r="N252" s="67"/>
    </row>
    <row r="253" spans="1:14" outlineLevel="1" x14ac:dyDescent="0.3">
      <c r="A253" s="110" t="s">
        <v>714</v>
      </c>
      <c r="D253" s="107"/>
      <c r="E253"/>
      <c r="F253"/>
      <c r="G253"/>
      <c r="H253" s="23"/>
      <c r="K253" s="67"/>
      <c r="L253" s="67"/>
      <c r="M253" s="67"/>
      <c r="N253" s="67"/>
    </row>
    <row r="254" spans="1:14" outlineLevel="1" x14ac:dyDescent="0.3">
      <c r="A254" s="110" t="s">
        <v>715</v>
      </c>
      <c r="D254" s="107"/>
      <c r="E254"/>
      <c r="F254"/>
      <c r="G254"/>
      <c r="H254" s="23"/>
      <c r="K254" s="67"/>
      <c r="L254" s="67"/>
      <c r="M254" s="67"/>
      <c r="N254" s="67"/>
    </row>
    <row r="255" spans="1:14" outlineLevel="1" x14ac:dyDescent="0.3">
      <c r="A255" s="110" t="s">
        <v>716</v>
      </c>
      <c r="D255" s="107"/>
      <c r="E255"/>
      <c r="F255"/>
      <c r="G255"/>
      <c r="H255" s="23"/>
      <c r="K255" s="67"/>
      <c r="L255" s="67"/>
      <c r="M255" s="67"/>
      <c r="N255" s="67"/>
    </row>
    <row r="256" spans="1:14" outlineLevel="1" x14ac:dyDescent="0.3">
      <c r="A256" s="110" t="s">
        <v>717</v>
      </c>
      <c r="D256" s="107"/>
      <c r="E256"/>
      <c r="F256"/>
      <c r="G256"/>
      <c r="H256" s="23"/>
      <c r="K256" s="67"/>
      <c r="L256" s="67"/>
      <c r="M256" s="67"/>
      <c r="N256" s="67"/>
    </row>
    <row r="257" spans="1:14" outlineLevel="1" x14ac:dyDescent="0.3">
      <c r="A257" s="110" t="s">
        <v>718</v>
      </c>
      <c r="D257" s="107"/>
      <c r="E257"/>
      <c r="F257"/>
      <c r="G257"/>
      <c r="H257" s="23"/>
      <c r="K257" s="67"/>
      <c r="L257" s="67"/>
      <c r="M257" s="67"/>
      <c r="N257" s="67"/>
    </row>
    <row r="258" spans="1:14" outlineLevel="1" x14ac:dyDescent="0.3">
      <c r="A258" s="110" t="s">
        <v>719</v>
      </c>
      <c r="D258" s="107"/>
      <c r="E258"/>
      <c r="F258"/>
      <c r="G258"/>
      <c r="H258" s="23"/>
      <c r="K258" s="67"/>
      <c r="L258" s="67"/>
      <c r="M258" s="67"/>
      <c r="N258" s="67"/>
    </row>
    <row r="259" spans="1:14" outlineLevel="1" x14ac:dyDescent="0.3">
      <c r="A259" s="110" t="s">
        <v>720</v>
      </c>
      <c r="D259" s="107"/>
      <c r="E259"/>
      <c r="F259"/>
      <c r="G259"/>
      <c r="H259" s="23"/>
      <c r="K259" s="67"/>
      <c r="L259" s="67"/>
      <c r="M259" s="67"/>
      <c r="N259" s="67"/>
    </row>
    <row r="260" spans="1:14" outlineLevel="1" x14ac:dyDescent="0.3">
      <c r="A260" s="110" t="s">
        <v>721</v>
      </c>
      <c r="D260" s="107"/>
      <c r="E260"/>
      <c r="F260"/>
      <c r="G260"/>
      <c r="H260" s="23"/>
      <c r="K260" s="67"/>
      <c r="L260" s="67"/>
      <c r="M260" s="67"/>
      <c r="N260" s="67"/>
    </row>
    <row r="261" spans="1:14" outlineLevel="1" x14ac:dyDescent="0.3">
      <c r="A261" s="110" t="s">
        <v>722</v>
      </c>
      <c r="D261" s="107"/>
      <c r="E261"/>
      <c r="F261"/>
      <c r="G261"/>
      <c r="H261" s="23"/>
      <c r="K261" s="67"/>
      <c r="L261" s="67"/>
      <c r="M261" s="67"/>
      <c r="N261" s="67"/>
    </row>
    <row r="262" spans="1:14" outlineLevel="1" x14ac:dyDescent="0.3">
      <c r="A262" s="110" t="s">
        <v>723</v>
      </c>
      <c r="D262" s="107"/>
      <c r="E262"/>
      <c r="F262"/>
      <c r="G262"/>
      <c r="H262" s="23"/>
      <c r="K262" s="67"/>
      <c r="L262" s="67"/>
      <c r="M262" s="67"/>
      <c r="N262" s="67"/>
    </row>
    <row r="263" spans="1:14" outlineLevel="1" x14ac:dyDescent="0.3">
      <c r="A263" s="110" t="s">
        <v>724</v>
      </c>
      <c r="D263" s="107"/>
      <c r="E263"/>
      <c r="F263"/>
      <c r="G263"/>
      <c r="H263" s="23"/>
      <c r="K263" s="67"/>
      <c r="L263" s="67"/>
      <c r="M263" s="67"/>
      <c r="N263" s="67"/>
    </row>
    <row r="264" spans="1:14" outlineLevel="1" x14ac:dyDescent="0.3">
      <c r="A264" s="110" t="s">
        <v>725</v>
      </c>
      <c r="D264" s="107"/>
      <c r="E264"/>
      <c r="F264"/>
      <c r="G264"/>
      <c r="H264" s="23"/>
      <c r="K264" s="67"/>
      <c r="L264" s="67"/>
      <c r="M264" s="67"/>
      <c r="N264" s="67"/>
    </row>
    <row r="265" spans="1:14" outlineLevel="1" x14ac:dyDescent="0.3">
      <c r="A265" s="110" t="s">
        <v>726</v>
      </c>
      <c r="D265" s="107"/>
      <c r="E265"/>
      <c r="F265"/>
      <c r="G265"/>
      <c r="H265" s="23"/>
      <c r="K265" s="67"/>
      <c r="L265" s="67"/>
      <c r="M265" s="67"/>
      <c r="N265" s="67"/>
    </row>
    <row r="266" spans="1:14" outlineLevel="1" x14ac:dyDescent="0.3">
      <c r="A266" s="110" t="s">
        <v>727</v>
      </c>
      <c r="D266" s="107"/>
      <c r="E266"/>
      <c r="F266"/>
      <c r="G266"/>
      <c r="H266" s="23"/>
      <c r="K266" s="67"/>
      <c r="L266" s="67"/>
      <c r="M266" s="67"/>
      <c r="N266" s="67"/>
    </row>
    <row r="267" spans="1:14" outlineLevel="1" x14ac:dyDescent="0.3">
      <c r="A267" s="110" t="s">
        <v>728</v>
      </c>
      <c r="D267" s="107"/>
      <c r="E267"/>
      <c r="F267"/>
      <c r="G267"/>
      <c r="H267" s="23"/>
      <c r="K267" s="67"/>
      <c r="L267" s="67"/>
      <c r="M267" s="67"/>
      <c r="N267" s="67"/>
    </row>
    <row r="268" spans="1:14" outlineLevel="1" x14ac:dyDescent="0.3">
      <c r="A268" s="110" t="s">
        <v>729</v>
      </c>
      <c r="D268" s="107"/>
      <c r="E268"/>
      <c r="F268"/>
      <c r="G268"/>
      <c r="H268" s="23"/>
      <c r="K268" s="67"/>
      <c r="L268" s="67"/>
      <c r="M268" s="67"/>
      <c r="N268" s="67"/>
    </row>
    <row r="269" spans="1:14" outlineLevel="1" x14ac:dyDescent="0.3">
      <c r="A269" s="110" t="s">
        <v>730</v>
      </c>
      <c r="D269" s="107"/>
      <c r="E269"/>
      <c r="F269"/>
      <c r="G269"/>
      <c r="H269" s="23"/>
      <c r="K269" s="67"/>
      <c r="L269" s="67"/>
      <c r="M269" s="67"/>
      <c r="N269" s="67"/>
    </row>
    <row r="270" spans="1:14" outlineLevel="1" x14ac:dyDescent="0.3">
      <c r="A270" s="110" t="s">
        <v>731</v>
      </c>
      <c r="D270" s="107"/>
      <c r="E270"/>
      <c r="F270"/>
      <c r="G270"/>
      <c r="H270" s="23"/>
      <c r="K270" s="67"/>
      <c r="L270" s="67"/>
      <c r="M270" s="67"/>
      <c r="N270" s="67"/>
    </row>
    <row r="271" spans="1:14" outlineLevel="1" x14ac:dyDescent="0.3">
      <c r="A271" s="110" t="s">
        <v>732</v>
      </c>
      <c r="D271" s="107"/>
      <c r="E271"/>
      <c r="F271"/>
      <c r="G271"/>
      <c r="H271" s="23"/>
      <c r="K271" s="67"/>
      <c r="L271" s="67"/>
      <c r="M271" s="67"/>
      <c r="N271" s="67"/>
    </row>
    <row r="272" spans="1:14" outlineLevel="1" x14ac:dyDescent="0.3">
      <c r="A272" s="110" t="s">
        <v>733</v>
      </c>
      <c r="D272" s="107"/>
      <c r="E272"/>
      <c r="F272"/>
      <c r="G272"/>
      <c r="H272" s="23"/>
      <c r="K272" s="67"/>
      <c r="L272" s="67"/>
      <c r="M272" s="67"/>
      <c r="N272" s="67"/>
    </row>
    <row r="273" spans="1:14" outlineLevel="1" x14ac:dyDescent="0.3">
      <c r="A273" s="110" t="s">
        <v>734</v>
      </c>
      <c r="D273" s="107"/>
      <c r="E273"/>
      <c r="F273"/>
      <c r="G273"/>
      <c r="H273" s="23"/>
      <c r="K273" s="67"/>
      <c r="L273" s="67"/>
      <c r="M273" s="67"/>
      <c r="N273" s="67"/>
    </row>
    <row r="274" spans="1:14" outlineLevel="1" x14ac:dyDescent="0.3">
      <c r="A274" s="110" t="s">
        <v>735</v>
      </c>
      <c r="D274" s="107"/>
      <c r="E274"/>
      <c r="F274"/>
      <c r="G274"/>
      <c r="H274" s="23"/>
      <c r="K274" s="67"/>
      <c r="L274" s="67"/>
      <c r="M274" s="67"/>
      <c r="N274" s="67"/>
    </row>
    <row r="275" spans="1:14" outlineLevel="1" x14ac:dyDescent="0.3">
      <c r="A275" s="110" t="s">
        <v>736</v>
      </c>
      <c r="D275" s="107"/>
      <c r="E275"/>
      <c r="F275"/>
      <c r="G275"/>
      <c r="H275" s="23"/>
      <c r="K275" s="67"/>
      <c r="L275" s="67"/>
      <c r="M275" s="67"/>
      <c r="N275" s="67"/>
    </row>
    <row r="276" spans="1:14" outlineLevel="1" x14ac:dyDescent="0.3">
      <c r="A276" s="110" t="s">
        <v>737</v>
      </c>
      <c r="D276" s="107"/>
      <c r="E276"/>
      <c r="F276"/>
      <c r="G276"/>
      <c r="H276" s="23"/>
      <c r="K276" s="67"/>
      <c r="L276" s="67"/>
      <c r="M276" s="67"/>
      <c r="N276" s="67"/>
    </row>
    <row r="277" spans="1:14" outlineLevel="1" x14ac:dyDescent="0.3">
      <c r="A277" s="110" t="s">
        <v>738</v>
      </c>
      <c r="D277" s="107"/>
      <c r="E277"/>
      <c r="F277"/>
      <c r="G277"/>
      <c r="H277" s="23"/>
      <c r="K277" s="67"/>
      <c r="L277" s="67"/>
      <c r="M277" s="67"/>
      <c r="N277" s="67"/>
    </row>
    <row r="278" spans="1:14" outlineLevel="1" x14ac:dyDescent="0.3">
      <c r="A278" s="110" t="s">
        <v>739</v>
      </c>
      <c r="D278" s="107"/>
      <c r="E278"/>
      <c r="F278"/>
      <c r="G278"/>
      <c r="H278" s="23"/>
      <c r="K278" s="67"/>
      <c r="L278" s="67"/>
      <c r="M278" s="67"/>
      <c r="N278" s="67"/>
    </row>
    <row r="279" spans="1:14" outlineLevel="1" x14ac:dyDescent="0.3">
      <c r="A279" s="110" t="s">
        <v>740</v>
      </c>
      <c r="D279" s="107"/>
      <c r="E279"/>
      <c r="F279"/>
      <c r="G279"/>
      <c r="H279" s="23"/>
      <c r="K279" s="67"/>
      <c r="L279" s="67"/>
      <c r="M279" s="67"/>
      <c r="N279" s="67"/>
    </row>
    <row r="280" spans="1:14" outlineLevel="1" x14ac:dyDescent="0.3">
      <c r="A280" s="110" t="s">
        <v>741</v>
      </c>
      <c r="D280" s="107"/>
      <c r="E280"/>
      <c r="F280"/>
      <c r="G280"/>
      <c r="H280" s="23"/>
      <c r="K280" s="67"/>
      <c r="L280" s="67"/>
      <c r="M280" s="67"/>
      <c r="N280" s="67"/>
    </row>
    <row r="281" spans="1:14" outlineLevel="1" x14ac:dyDescent="0.3">
      <c r="A281" s="110" t="s">
        <v>742</v>
      </c>
      <c r="D281" s="107"/>
      <c r="E281"/>
      <c r="F281"/>
      <c r="G281"/>
      <c r="H281" s="23"/>
      <c r="K281" s="67"/>
      <c r="L281" s="67"/>
      <c r="M281" s="67"/>
      <c r="N281" s="67"/>
    </row>
    <row r="282" spans="1:14" outlineLevel="1" x14ac:dyDescent="0.3">
      <c r="A282" s="110" t="s">
        <v>743</v>
      </c>
      <c r="D282" s="107"/>
      <c r="E282"/>
      <c r="F282"/>
      <c r="G282"/>
      <c r="H282" s="23"/>
      <c r="K282" s="67"/>
      <c r="L282" s="67"/>
      <c r="M282" s="67"/>
      <c r="N282" s="67"/>
    </row>
    <row r="283" spans="1:14" outlineLevel="1" x14ac:dyDescent="0.3">
      <c r="A283" s="110" t="s">
        <v>744</v>
      </c>
      <c r="D283" s="107"/>
      <c r="E283"/>
      <c r="F283"/>
      <c r="G283"/>
      <c r="H283" s="23"/>
      <c r="K283" s="67"/>
      <c r="L283" s="67"/>
      <c r="M283" s="67"/>
      <c r="N283" s="67"/>
    </row>
    <row r="284" spans="1:14" outlineLevel="1" x14ac:dyDescent="0.3">
      <c r="A284" s="110" t="s">
        <v>745</v>
      </c>
      <c r="D284" s="107"/>
      <c r="E284"/>
      <c r="F284"/>
      <c r="G284"/>
      <c r="H284" s="23"/>
      <c r="K284" s="67"/>
      <c r="L284" s="67"/>
      <c r="M284" s="67"/>
      <c r="N284" s="67"/>
    </row>
    <row r="285" spans="1:14" ht="18" x14ac:dyDescent="0.3">
      <c r="A285" s="36"/>
      <c r="B285" s="36" t="s">
        <v>780</v>
      </c>
      <c r="C285" s="36" t="s">
        <v>1</v>
      </c>
      <c r="D285" s="36" t="s">
        <v>1</v>
      </c>
      <c r="E285" s="36"/>
      <c r="F285" s="37"/>
      <c r="G285" s="38"/>
      <c r="H285" s="23"/>
      <c r="I285" s="29"/>
      <c r="J285" s="29"/>
      <c r="K285" s="29"/>
      <c r="L285" s="29"/>
      <c r="M285" s="31"/>
    </row>
    <row r="286" spans="1:14" ht="18" x14ac:dyDescent="0.3">
      <c r="A286" s="120" t="s">
        <v>781</v>
      </c>
      <c r="B286" s="121"/>
      <c r="C286" s="121"/>
      <c r="D286" s="121"/>
      <c r="E286" s="121"/>
      <c r="F286" s="122"/>
      <c r="G286" s="121"/>
      <c r="H286" s="23"/>
      <c r="I286" s="29"/>
      <c r="J286" s="29"/>
      <c r="K286" s="29"/>
      <c r="L286" s="29"/>
      <c r="M286" s="31"/>
    </row>
    <row r="287" spans="1:14" ht="18" x14ac:dyDescent="0.3">
      <c r="A287" s="120" t="s">
        <v>776</v>
      </c>
      <c r="B287" s="121"/>
      <c r="C287" s="121"/>
      <c r="D287" s="121"/>
      <c r="E287" s="121"/>
      <c r="F287" s="122"/>
      <c r="G287" s="121"/>
      <c r="H287" s="23"/>
      <c r="I287" s="29"/>
      <c r="J287" s="29"/>
      <c r="K287" s="29"/>
      <c r="L287" s="29"/>
      <c r="M287" s="31"/>
    </row>
    <row r="288" spans="1:14" x14ac:dyDescent="0.3">
      <c r="A288" s="115" t="s">
        <v>314</v>
      </c>
      <c r="B288" s="40" t="s">
        <v>782</v>
      </c>
      <c r="C288" s="68">
        <f>ROW(B38)</f>
        <v>38</v>
      </c>
      <c r="D288" s="62"/>
      <c r="E288" s="62"/>
      <c r="F288" s="62"/>
      <c r="G288" s="62"/>
      <c r="H288" s="23"/>
      <c r="I288" s="40"/>
      <c r="J288" s="68"/>
      <c r="L288" s="62"/>
      <c r="M288" s="62"/>
      <c r="N288" s="62"/>
    </row>
    <row r="289" spans="1:14" x14ac:dyDescent="0.3">
      <c r="A289" s="115" t="s">
        <v>315</v>
      </c>
      <c r="B289" s="40" t="s">
        <v>783</v>
      </c>
      <c r="C289" s="68">
        <f>ROW(B39)</f>
        <v>39</v>
      </c>
      <c r="D289" s="115"/>
      <c r="E289" s="62"/>
      <c r="F289" s="62"/>
      <c r="G289" s="103"/>
      <c r="H289" s="23"/>
      <c r="I289" s="40"/>
      <c r="J289" s="68"/>
      <c r="L289" s="62"/>
      <c r="M289" s="62"/>
    </row>
    <row r="290" spans="1:14" x14ac:dyDescent="0.3">
      <c r="A290" s="115" t="s">
        <v>316</v>
      </c>
      <c r="B290" s="40" t="s">
        <v>784</v>
      </c>
      <c r="C290" s="136" t="s">
        <v>903</v>
      </c>
      <c r="D290" s="115"/>
      <c r="E290" s="115"/>
      <c r="F290" s="115"/>
      <c r="G290" s="69"/>
      <c r="H290" s="23"/>
      <c r="I290" s="40"/>
      <c r="J290" s="68"/>
      <c r="K290" s="68"/>
      <c r="L290" s="69"/>
      <c r="M290" s="62"/>
      <c r="N290" s="69"/>
    </row>
    <row r="291" spans="1:14" x14ac:dyDescent="0.3">
      <c r="A291" s="115" t="s">
        <v>317</v>
      </c>
      <c r="B291" s="40" t="s">
        <v>785</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03"/>
      <c r="H291" s="23"/>
      <c r="I291" s="40"/>
      <c r="J291" s="68"/>
    </row>
    <row r="292" spans="1:14" x14ac:dyDescent="0.3">
      <c r="A292" s="115" t="s">
        <v>318</v>
      </c>
      <c r="B292" s="40" t="s">
        <v>786</v>
      </c>
      <c r="C292" s="68">
        <f>ROW(B52)</f>
        <v>52</v>
      </c>
      <c r="D292" s="115"/>
      <c r="E292" s="115"/>
      <c r="F292" s="115"/>
      <c r="G292" s="69"/>
      <c r="H292" s="23"/>
      <c r="I292" s="40"/>
      <c r="J292" s="67"/>
      <c r="K292" s="68"/>
      <c r="L292" s="69"/>
      <c r="N292" s="69"/>
    </row>
    <row r="293" spans="1:14" x14ac:dyDescent="0.3">
      <c r="A293" s="115" t="s">
        <v>319</v>
      </c>
      <c r="B293" s="40" t="s">
        <v>787</v>
      </c>
      <c r="C293" s="123"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3">
      <c r="A294" s="115" t="s">
        <v>320</v>
      </c>
      <c r="B294" s="40" t="s">
        <v>788</v>
      </c>
      <c r="C294" s="123" t="s">
        <v>838</v>
      </c>
      <c r="D294" s="115"/>
      <c r="E294" s="115"/>
      <c r="F294" s="115"/>
      <c r="G294" s="103"/>
      <c r="H294" s="23"/>
      <c r="I294" s="40"/>
      <c r="J294" s="68"/>
      <c r="M294" s="69"/>
    </row>
    <row r="295" spans="1:14" x14ac:dyDescent="0.3">
      <c r="A295" s="115" t="s">
        <v>321</v>
      </c>
      <c r="B295" s="40" t="s">
        <v>789</v>
      </c>
      <c r="C295" s="68" t="str">
        <f ca="1">IF(ISREF(INDIRECT("'B1. HTT Mortgage Assets'!A1")),ROW(#REF!)&amp;" for Mortgage Assets","")</f>
        <v/>
      </c>
      <c r="D295" s="68" t="str">
        <f ca="1">IF(ISREF(INDIRECT("'B2. HTT Public Sector Assets'!A1")),ROW('B2. HTT Public Sector Assets'!B129)&amp;" for Public Sector Assets","")</f>
        <v>129 for Public Sector Assets</v>
      </c>
      <c r="E295" s="115"/>
      <c r="F295" s="68" t="str">
        <f ca="1">IF(ISREF(INDIRECT("'B3. HTT Shipping Assets'!A1")),ROW(#REF!)&amp;" for Shipping Assets","")</f>
        <v/>
      </c>
      <c r="G295" s="103"/>
      <c r="H295" s="23"/>
      <c r="I295" s="40"/>
      <c r="J295" s="68"/>
      <c r="L295" s="69"/>
      <c r="M295" s="69"/>
    </row>
    <row r="296" spans="1:14" x14ac:dyDescent="0.3">
      <c r="A296" s="115" t="s">
        <v>322</v>
      </c>
      <c r="B296" s="40" t="s">
        <v>790</v>
      </c>
      <c r="C296" s="68">
        <f>ROW(B111)</f>
        <v>111</v>
      </c>
      <c r="D296" s="115"/>
      <c r="E296" s="115"/>
      <c r="F296" s="69"/>
      <c r="G296" s="103"/>
      <c r="H296" s="23"/>
      <c r="I296" s="40"/>
      <c r="J296" s="68"/>
      <c r="L296" s="69"/>
      <c r="M296" s="69"/>
    </row>
    <row r="297" spans="1:14" x14ac:dyDescent="0.3">
      <c r="A297" s="115" t="s">
        <v>323</v>
      </c>
      <c r="B297" s="40" t="s">
        <v>791</v>
      </c>
      <c r="C297" s="68">
        <f>ROW(B163)</f>
        <v>163</v>
      </c>
      <c r="D297" s="115"/>
      <c r="E297" s="69"/>
      <c r="F297" s="69"/>
      <c r="G297" s="103"/>
      <c r="H297" s="23"/>
      <c r="J297" s="68"/>
      <c r="L297" s="69"/>
    </row>
    <row r="298" spans="1:14" x14ac:dyDescent="0.3">
      <c r="A298" s="115" t="s">
        <v>324</v>
      </c>
      <c r="B298" s="40" t="s">
        <v>792</v>
      </c>
      <c r="C298" s="68">
        <f>ROW(B137)</f>
        <v>137</v>
      </c>
      <c r="D298" s="115"/>
      <c r="E298" s="69"/>
      <c r="F298" s="69"/>
      <c r="G298" s="103"/>
      <c r="H298" s="23"/>
      <c r="I298" s="40"/>
      <c r="J298" s="68"/>
      <c r="L298" s="69"/>
    </row>
    <row r="299" spans="1:14" x14ac:dyDescent="0.3">
      <c r="A299" s="115" t="s">
        <v>325</v>
      </c>
      <c r="B299" s="40" t="s">
        <v>793</v>
      </c>
      <c r="C299" s="114" t="s">
        <v>818</v>
      </c>
      <c r="D299" s="115"/>
      <c r="E299" s="69"/>
      <c r="F299" s="115"/>
      <c r="G299" s="103"/>
      <c r="H299" s="23"/>
      <c r="I299" s="40"/>
      <c r="J299" s="115" t="s">
        <v>801</v>
      </c>
      <c r="L299" s="69"/>
    </row>
    <row r="300" spans="1:14" x14ac:dyDescent="0.3">
      <c r="A300" s="115" t="s">
        <v>326</v>
      </c>
      <c r="B300" s="40" t="s">
        <v>794</v>
      </c>
      <c r="C300" s="68" t="s">
        <v>804</v>
      </c>
      <c r="D300" s="68" t="s">
        <v>803</v>
      </c>
      <c r="E300" s="69"/>
      <c r="F300" s="115"/>
      <c r="G300" s="103"/>
      <c r="H300" s="23"/>
      <c r="I300" s="40"/>
      <c r="J300" s="115" t="s">
        <v>802</v>
      </c>
      <c r="K300" s="68"/>
      <c r="L300" s="69"/>
    </row>
    <row r="301" spans="1:14" outlineLevel="1" x14ac:dyDescent="0.3">
      <c r="A301" s="115" t="s">
        <v>831</v>
      </c>
      <c r="B301" s="40" t="s">
        <v>795</v>
      </c>
      <c r="C301" s="68" t="s">
        <v>805</v>
      </c>
      <c r="D301" s="115"/>
      <c r="E301" s="115"/>
      <c r="F301" s="115"/>
      <c r="G301" s="103"/>
      <c r="H301" s="23"/>
      <c r="I301" s="40"/>
      <c r="J301" s="115" t="s">
        <v>818</v>
      </c>
      <c r="K301" s="68"/>
      <c r="L301" s="69"/>
    </row>
    <row r="302" spans="1:14" outlineLevel="1" x14ac:dyDescent="0.3">
      <c r="A302" s="115" t="s">
        <v>832</v>
      </c>
      <c r="B302" s="40" t="s">
        <v>799</v>
      </c>
      <c r="C302" s="68" t="str">
        <f>ROW('C. HTT Harmonised Glossary'!B18)&amp;" for Harmonised Glossary"</f>
        <v>18 for Harmonised Glossary</v>
      </c>
      <c r="D302" s="115"/>
      <c r="E302" s="115"/>
      <c r="F302" s="115"/>
      <c r="G302" s="103"/>
      <c r="H302" s="23"/>
      <c r="I302" s="40"/>
      <c r="J302" s="115" t="s">
        <v>746</v>
      </c>
      <c r="K302" s="68"/>
      <c r="L302" s="69"/>
    </row>
    <row r="303" spans="1:14" outlineLevel="1" x14ac:dyDescent="0.3">
      <c r="A303" s="115" t="s">
        <v>833</v>
      </c>
      <c r="B303" s="40" t="s">
        <v>796</v>
      </c>
      <c r="C303" s="68">
        <f>ROW(B65)</f>
        <v>65</v>
      </c>
      <c r="D303" s="115"/>
      <c r="E303" s="115"/>
      <c r="F303" s="115"/>
      <c r="G303" s="103"/>
      <c r="H303" s="23"/>
      <c r="I303" s="40"/>
      <c r="J303" s="68"/>
      <c r="K303" s="68"/>
      <c r="L303" s="69"/>
    </row>
    <row r="304" spans="1:14" outlineLevel="1" x14ac:dyDescent="0.3">
      <c r="A304" s="115" t="s">
        <v>834</v>
      </c>
      <c r="B304" s="40" t="s">
        <v>797</v>
      </c>
      <c r="C304" s="68">
        <f>ROW(B88)</f>
        <v>88</v>
      </c>
      <c r="D304" s="115"/>
      <c r="E304" s="115"/>
      <c r="F304" s="115"/>
      <c r="G304" s="103"/>
      <c r="H304" s="23"/>
      <c r="I304" s="40"/>
      <c r="J304" s="68"/>
      <c r="K304" s="68"/>
      <c r="L304" s="69"/>
    </row>
    <row r="305" spans="1:14" outlineLevel="1" x14ac:dyDescent="0.3">
      <c r="A305" s="115" t="s">
        <v>835</v>
      </c>
      <c r="B305" s="40" t="s">
        <v>798</v>
      </c>
      <c r="C305" s="68" t="s">
        <v>820</v>
      </c>
      <c r="D305" s="115"/>
      <c r="E305" s="69"/>
      <c r="F305" s="115"/>
      <c r="G305" s="103"/>
      <c r="H305" s="23"/>
      <c r="I305" s="40"/>
      <c r="J305" s="68"/>
      <c r="K305" s="68"/>
      <c r="L305" s="69"/>
      <c r="N305" s="55"/>
    </row>
    <row r="306" spans="1:14" outlineLevel="1" x14ac:dyDescent="0.3">
      <c r="A306" s="115" t="s">
        <v>836</v>
      </c>
      <c r="B306" s="40" t="s">
        <v>800</v>
      </c>
      <c r="C306" s="68">
        <v>44</v>
      </c>
      <c r="D306" s="115"/>
      <c r="E306" s="69"/>
      <c r="F306" s="115"/>
      <c r="G306" s="103"/>
      <c r="H306" s="23"/>
      <c r="I306" s="40"/>
      <c r="J306" s="68"/>
      <c r="K306" s="68"/>
      <c r="L306" s="69"/>
      <c r="N306" s="55"/>
    </row>
    <row r="307" spans="1:14" outlineLevel="1" x14ac:dyDescent="0.3">
      <c r="A307" s="115" t="s">
        <v>837</v>
      </c>
      <c r="B307" s="40" t="s">
        <v>819</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03"/>
      <c r="H307" s="23"/>
      <c r="I307" s="40"/>
      <c r="J307" s="68"/>
      <c r="K307" s="68"/>
      <c r="L307" s="69"/>
      <c r="N307" s="55"/>
    </row>
    <row r="308" spans="1:14" outlineLevel="1" x14ac:dyDescent="0.3">
      <c r="A308" s="25" t="s">
        <v>327</v>
      </c>
      <c r="B308" s="40"/>
      <c r="E308" s="69"/>
      <c r="H308" s="23"/>
      <c r="I308" s="40"/>
      <c r="J308" s="68"/>
      <c r="K308" s="68"/>
      <c r="L308" s="69"/>
      <c r="N308" s="55"/>
    </row>
    <row r="309" spans="1:14" outlineLevel="1" x14ac:dyDescent="0.3">
      <c r="A309" s="115" t="s">
        <v>328</v>
      </c>
      <c r="E309" s="69"/>
      <c r="H309" s="23"/>
      <c r="I309" s="40"/>
      <c r="J309" s="68"/>
      <c r="K309" s="68"/>
      <c r="L309" s="69"/>
      <c r="N309" s="55"/>
    </row>
    <row r="310" spans="1:14" outlineLevel="1" x14ac:dyDescent="0.3">
      <c r="A310" s="115" t="s">
        <v>329</v>
      </c>
      <c r="H310" s="23"/>
      <c r="N310" s="55"/>
    </row>
    <row r="311" spans="1:14" ht="36" x14ac:dyDescent="0.3">
      <c r="A311" s="37"/>
      <c r="B311" s="36" t="s">
        <v>24</v>
      </c>
      <c r="C311" s="37"/>
      <c r="D311" s="37"/>
      <c r="E311" s="37"/>
      <c r="F311" s="37"/>
      <c r="G311" s="38"/>
      <c r="H311" s="23"/>
      <c r="I311" s="29"/>
      <c r="J311" s="31"/>
      <c r="K311" s="31"/>
      <c r="L311" s="31"/>
      <c r="M311" s="31"/>
      <c r="N311" s="55"/>
    </row>
    <row r="312" spans="1:14" x14ac:dyDescent="0.3">
      <c r="A312" s="115" t="s">
        <v>5</v>
      </c>
      <c r="B312" s="48" t="s">
        <v>806</v>
      </c>
      <c r="C312" s="115" t="s">
        <v>654</v>
      </c>
      <c r="H312" s="23"/>
      <c r="I312" s="48"/>
      <c r="J312" s="68"/>
      <c r="N312" s="55"/>
    </row>
    <row r="313" spans="1:14" outlineLevel="1" x14ac:dyDescent="0.3">
      <c r="A313" s="115" t="s">
        <v>829</v>
      </c>
      <c r="B313" s="48" t="s">
        <v>807</v>
      </c>
      <c r="C313" s="115" t="s">
        <v>654</v>
      </c>
      <c r="H313" s="23"/>
      <c r="I313" s="48"/>
      <c r="J313" s="68"/>
      <c r="N313" s="55"/>
    </row>
    <row r="314" spans="1:14" outlineLevel="1" x14ac:dyDescent="0.3">
      <c r="A314" s="115" t="s">
        <v>830</v>
      </c>
      <c r="B314" s="48" t="s">
        <v>808</v>
      </c>
      <c r="C314" s="115" t="s">
        <v>654</v>
      </c>
      <c r="H314" s="23"/>
      <c r="I314" s="48"/>
      <c r="J314" s="68"/>
      <c r="N314" s="55"/>
    </row>
    <row r="315" spans="1:14" outlineLevel="1" x14ac:dyDescent="0.3">
      <c r="A315" s="25" t="s">
        <v>330</v>
      </c>
      <c r="B315" s="48"/>
      <c r="C315" s="68"/>
      <c r="H315" s="23"/>
      <c r="I315" s="48"/>
      <c r="J315" s="68"/>
      <c r="N315" s="55"/>
    </row>
    <row r="316" spans="1:14" outlineLevel="1" x14ac:dyDescent="0.3">
      <c r="A316" s="115" t="s">
        <v>331</v>
      </c>
      <c r="B316" s="48"/>
      <c r="C316" s="68"/>
      <c r="H316" s="23"/>
      <c r="I316" s="48"/>
      <c r="J316" s="68"/>
      <c r="N316" s="55"/>
    </row>
    <row r="317" spans="1:14" outlineLevel="1" x14ac:dyDescent="0.3">
      <c r="A317" s="115" t="s">
        <v>332</v>
      </c>
      <c r="B317" s="48"/>
      <c r="C317" s="68"/>
      <c r="H317" s="23"/>
      <c r="I317" s="48"/>
      <c r="J317" s="68"/>
      <c r="N317" s="55"/>
    </row>
    <row r="318" spans="1:14" outlineLevel="1" x14ac:dyDescent="0.3">
      <c r="A318" s="115" t="s">
        <v>333</v>
      </c>
      <c r="B318" s="48"/>
      <c r="C318" s="68"/>
      <c r="H318" s="23"/>
      <c r="I318" s="48"/>
      <c r="J318" s="68"/>
      <c r="N318" s="55"/>
    </row>
    <row r="319" spans="1:14" ht="18" x14ac:dyDescent="0.3">
      <c r="A319" s="37"/>
      <c r="B319" s="36" t="s">
        <v>25</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340</v>
      </c>
      <c r="C323" s="40"/>
      <c r="H323" s="23"/>
      <c r="I323" s="55"/>
      <c r="J323" s="55"/>
      <c r="K323" s="55"/>
      <c r="L323" s="55"/>
      <c r="M323" s="55"/>
      <c r="N323" s="55"/>
    </row>
    <row r="324" spans="1:14" outlineLevel="1" x14ac:dyDescent="0.3">
      <c r="A324" s="25" t="s">
        <v>341</v>
      </c>
      <c r="B324" s="40" t="s">
        <v>342</v>
      </c>
      <c r="H324" s="23"/>
      <c r="I324" s="55"/>
      <c r="J324" s="55"/>
      <c r="K324" s="55"/>
      <c r="L324" s="55"/>
      <c r="M324" s="55"/>
      <c r="N324" s="55"/>
    </row>
    <row r="325" spans="1:14" outlineLevel="1" x14ac:dyDescent="0.3">
      <c r="A325" s="25" t="s">
        <v>343</v>
      </c>
      <c r="B325" s="40" t="s">
        <v>344</v>
      </c>
      <c r="H325" s="23"/>
      <c r="I325" s="55"/>
      <c r="J325" s="55"/>
      <c r="K325" s="55"/>
      <c r="L325" s="55"/>
      <c r="M325" s="55"/>
      <c r="N325" s="55"/>
    </row>
    <row r="326" spans="1:14" outlineLevel="1" x14ac:dyDescent="0.3">
      <c r="A326" s="25" t="s">
        <v>345</v>
      </c>
      <c r="B326" s="40" t="s">
        <v>346</v>
      </c>
      <c r="H326" s="23"/>
      <c r="I326" s="55"/>
      <c r="J326" s="55"/>
      <c r="K326" s="55"/>
      <c r="L326" s="55"/>
      <c r="M326" s="55"/>
      <c r="N326" s="55"/>
    </row>
    <row r="327" spans="1:14" outlineLevel="1" x14ac:dyDescent="0.3">
      <c r="A327" s="25" t="s">
        <v>347</v>
      </c>
      <c r="B327" s="40" t="s">
        <v>348</v>
      </c>
      <c r="H327" s="23"/>
      <c r="I327" s="55"/>
      <c r="J327" s="55"/>
      <c r="K327" s="55"/>
      <c r="L327" s="55"/>
      <c r="M327" s="55"/>
      <c r="N327" s="55"/>
    </row>
    <row r="328" spans="1:14" outlineLevel="1" x14ac:dyDescent="0.3">
      <c r="A328" s="25" t="s">
        <v>349</v>
      </c>
      <c r="B328" s="40" t="s">
        <v>350</v>
      </c>
      <c r="H328" s="23"/>
      <c r="I328" s="55"/>
      <c r="J328" s="55"/>
      <c r="K328" s="55"/>
      <c r="L328" s="55"/>
      <c r="M328" s="55"/>
      <c r="N328" s="55"/>
    </row>
    <row r="329" spans="1:14" outlineLevel="1" x14ac:dyDescent="0.3">
      <c r="A329" s="25" t="s">
        <v>351</v>
      </c>
      <c r="B329" s="40" t="s">
        <v>352</v>
      </c>
      <c r="H329" s="23"/>
      <c r="I329" s="55"/>
      <c r="J329" s="55"/>
      <c r="K329" s="55"/>
      <c r="L329" s="55"/>
      <c r="M329" s="55"/>
      <c r="N329" s="55"/>
    </row>
    <row r="330" spans="1:14" ht="28.8" outlineLevel="1" x14ac:dyDescent="0.3">
      <c r="A330" s="25" t="s">
        <v>353</v>
      </c>
      <c r="B330" s="134" t="s">
        <v>855</v>
      </c>
      <c r="C330" s="135" t="s">
        <v>856</v>
      </c>
      <c r="H330" s="23"/>
      <c r="I330" s="55"/>
      <c r="J330" s="55"/>
      <c r="K330" s="55"/>
      <c r="L330" s="55"/>
      <c r="M330" s="55"/>
      <c r="N330" s="55"/>
    </row>
    <row r="331" spans="1:14" ht="28.8" outlineLevel="1" x14ac:dyDescent="0.3">
      <c r="A331" s="25" t="s">
        <v>355</v>
      </c>
      <c r="B331" s="134" t="s">
        <v>857</v>
      </c>
      <c r="C331" s="135" t="s">
        <v>856</v>
      </c>
      <c r="H331" s="23"/>
      <c r="I331" s="55"/>
      <c r="J331" s="55"/>
      <c r="K331" s="55"/>
      <c r="L331" s="55"/>
      <c r="M331" s="55"/>
      <c r="N331" s="55"/>
    </row>
    <row r="332" spans="1:14" outlineLevel="1" x14ac:dyDescent="0.3">
      <c r="A332" s="25" t="s">
        <v>356</v>
      </c>
      <c r="B332" s="54" t="s">
        <v>354</v>
      </c>
      <c r="H332" s="23"/>
      <c r="I332" s="55"/>
      <c r="J332" s="55"/>
      <c r="K332" s="55"/>
      <c r="L332" s="55"/>
      <c r="M332" s="55"/>
      <c r="N332" s="55"/>
    </row>
    <row r="333" spans="1:14" outlineLevel="1" x14ac:dyDescent="0.3">
      <c r="A333" s="25" t="s">
        <v>357</v>
      </c>
      <c r="B333" s="54" t="s">
        <v>354</v>
      </c>
      <c r="H333" s="23"/>
      <c r="I333" s="55"/>
      <c r="J333" s="55"/>
      <c r="K333" s="55"/>
      <c r="L333" s="55"/>
      <c r="M333" s="55"/>
      <c r="N333" s="55"/>
    </row>
    <row r="334" spans="1:14" outlineLevel="1" x14ac:dyDescent="0.3">
      <c r="A334" s="25" t="s">
        <v>358</v>
      </c>
      <c r="B334" s="54" t="s">
        <v>354</v>
      </c>
      <c r="H334" s="23"/>
      <c r="I334" s="55"/>
      <c r="J334" s="55"/>
      <c r="K334" s="55"/>
      <c r="L334" s="55"/>
      <c r="M334" s="55"/>
      <c r="N334" s="55"/>
    </row>
    <row r="335" spans="1:14" outlineLevel="1" x14ac:dyDescent="0.3">
      <c r="A335" s="25" t="s">
        <v>359</v>
      </c>
      <c r="B335" s="54" t="s">
        <v>354</v>
      </c>
      <c r="H335" s="23"/>
      <c r="I335" s="55"/>
      <c r="J335" s="55"/>
      <c r="K335" s="55"/>
      <c r="L335" s="55"/>
      <c r="M335" s="55"/>
      <c r="N335" s="55"/>
    </row>
    <row r="336" spans="1:14" outlineLevel="1" x14ac:dyDescent="0.3">
      <c r="A336" s="25" t="s">
        <v>360</v>
      </c>
      <c r="B336" s="54" t="s">
        <v>354</v>
      </c>
      <c r="H336" s="23"/>
      <c r="I336" s="55"/>
      <c r="J336" s="55"/>
      <c r="K336" s="55"/>
      <c r="L336" s="55"/>
      <c r="M336" s="55"/>
      <c r="N336" s="55"/>
    </row>
    <row r="337" spans="1:14" outlineLevel="1" x14ac:dyDescent="0.3">
      <c r="A337" s="25" t="s">
        <v>361</v>
      </c>
      <c r="B337" s="54" t="s">
        <v>354</v>
      </c>
      <c r="H337" s="23"/>
      <c r="I337" s="55"/>
      <c r="J337" s="55"/>
      <c r="K337" s="55"/>
      <c r="L337" s="55"/>
      <c r="M337" s="55"/>
      <c r="N337" s="55"/>
    </row>
    <row r="338" spans="1:14" outlineLevel="1" x14ac:dyDescent="0.3">
      <c r="A338" s="25" t="s">
        <v>362</v>
      </c>
      <c r="B338" s="54" t="s">
        <v>354</v>
      </c>
      <c r="H338" s="23"/>
      <c r="I338" s="55"/>
      <c r="J338" s="55"/>
      <c r="K338" s="55"/>
      <c r="L338" s="55"/>
      <c r="M338" s="55"/>
      <c r="N338" s="55"/>
    </row>
    <row r="339" spans="1:14" outlineLevel="1" x14ac:dyDescent="0.3">
      <c r="A339" s="25" t="s">
        <v>363</v>
      </c>
      <c r="B339" s="54" t="s">
        <v>354</v>
      </c>
      <c r="H339" s="23"/>
      <c r="I339" s="55"/>
      <c r="J339" s="55"/>
      <c r="K339" s="55"/>
      <c r="L339" s="55"/>
      <c r="M339" s="55"/>
      <c r="N339" s="55"/>
    </row>
    <row r="340" spans="1:14" outlineLevel="1" x14ac:dyDescent="0.3">
      <c r="A340" s="25" t="s">
        <v>364</v>
      </c>
      <c r="B340" s="54" t="s">
        <v>354</v>
      </c>
      <c r="H340" s="23"/>
      <c r="I340" s="55"/>
      <c r="J340" s="55"/>
      <c r="K340" s="55"/>
      <c r="L340" s="55"/>
      <c r="M340" s="55"/>
      <c r="N340" s="55"/>
    </row>
    <row r="341" spans="1:14" outlineLevel="1" x14ac:dyDescent="0.3">
      <c r="A341" s="25" t="s">
        <v>365</v>
      </c>
      <c r="B341" s="54" t="s">
        <v>354</v>
      </c>
      <c r="H341" s="23"/>
      <c r="I341" s="55"/>
      <c r="J341" s="55"/>
      <c r="K341" s="55"/>
      <c r="L341" s="55"/>
      <c r="M341" s="55"/>
      <c r="N341" s="55"/>
    </row>
    <row r="342" spans="1:14" outlineLevel="1" x14ac:dyDescent="0.3">
      <c r="A342" s="25" t="s">
        <v>366</v>
      </c>
      <c r="B342" s="54" t="s">
        <v>354</v>
      </c>
      <c r="H342" s="23"/>
      <c r="I342" s="55"/>
      <c r="J342" s="55"/>
      <c r="K342" s="55"/>
      <c r="L342" s="55"/>
      <c r="M342" s="55"/>
      <c r="N342" s="55"/>
    </row>
    <row r="343" spans="1:14" outlineLevel="1" x14ac:dyDescent="0.3">
      <c r="A343" s="25" t="s">
        <v>367</v>
      </c>
      <c r="B343" s="54" t="s">
        <v>354</v>
      </c>
      <c r="H343" s="23"/>
      <c r="I343" s="55"/>
      <c r="J343" s="55"/>
      <c r="K343" s="55"/>
      <c r="L343" s="55"/>
      <c r="M343" s="55"/>
      <c r="N343" s="55"/>
    </row>
    <row r="344" spans="1:14" outlineLevel="1" x14ac:dyDescent="0.3">
      <c r="A344" s="25" t="s">
        <v>368</v>
      </c>
      <c r="B344" s="54" t="s">
        <v>354</v>
      </c>
      <c r="H344" s="23"/>
      <c r="I344" s="55"/>
      <c r="J344" s="55"/>
      <c r="K344" s="55"/>
      <c r="L344" s="55"/>
      <c r="M344" s="55"/>
      <c r="N344" s="55"/>
    </row>
    <row r="345" spans="1:14" outlineLevel="1" x14ac:dyDescent="0.3">
      <c r="A345" s="25" t="s">
        <v>369</v>
      </c>
      <c r="B345" s="54" t="s">
        <v>354</v>
      </c>
      <c r="H345" s="23"/>
      <c r="I345" s="55"/>
      <c r="J345" s="55"/>
      <c r="K345" s="55"/>
      <c r="L345" s="55"/>
      <c r="M345" s="55"/>
      <c r="N345" s="55"/>
    </row>
    <row r="346" spans="1:14" outlineLevel="1" x14ac:dyDescent="0.3">
      <c r="A346" s="25" t="s">
        <v>370</v>
      </c>
      <c r="B346" s="54" t="s">
        <v>354</v>
      </c>
      <c r="H346" s="23"/>
      <c r="I346" s="55"/>
      <c r="J346" s="55"/>
      <c r="K346" s="55"/>
      <c r="L346" s="55"/>
      <c r="M346" s="55"/>
      <c r="N346" s="55"/>
    </row>
    <row r="347" spans="1:14" outlineLevel="1" x14ac:dyDescent="0.3">
      <c r="A347" s="25" t="s">
        <v>371</v>
      </c>
      <c r="B347" s="54" t="s">
        <v>354</v>
      </c>
      <c r="H347" s="23"/>
      <c r="I347" s="55"/>
      <c r="J347" s="55"/>
      <c r="K347" s="55"/>
      <c r="L347" s="55"/>
      <c r="M347" s="55"/>
      <c r="N347" s="55"/>
    </row>
    <row r="348" spans="1:14" outlineLevel="1" x14ac:dyDescent="0.3">
      <c r="A348" s="25" t="s">
        <v>372</v>
      </c>
      <c r="B348" s="54" t="s">
        <v>354</v>
      </c>
      <c r="H348" s="23"/>
      <c r="I348" s="55"/>
      <c r="J348" s="55"/>
      <c r="K348" s="55"/>
      <c r="L348" s="55"/>
      <c r="M348" s="55"/>
      <c r="N348" s="55"/>
    </row>
    <row r="349" spans="1:14" outlineLevel="1" x14ac:dyDescent="0.3">
      <c r="A349" s="25" t="s">
        <v>373</v>
      </c>
      <c r="B349" s="54" t="s">
        <v>354</v>
      </c>
      <c r="H349" s="23"/>
      <c r="I349" s="55"/>
      <c r="J349" s="55"/>
      <c r="K349" s="55"/>
      <c r="L349" s="55"/>
      <c r="M349" s="55"/>
      <c r="N349" s="55"/>
    </row>
    <row r="350" spans="1:14" outlineLevel="1" x14ac:dyDescent="0.3">
      <c r="A350" s="25" t="s">
        <v>374</v>
      </c>
      <c r="B350" s="54" t="s">
        <v>354</v>
      </c>
      <c r="H350" s="23"/>
      <c r="I350" s="55"/>
      <c r="J350" s="55"/>
      <c r="K350" s="55"/>
      <c r="L350" s="55"/>
      <c r="M350" s="55"/>
      <c r="N350" s="55"/>
    </row>
    <row r="351" spans="1:14" outlineLevel="1" x14ac:dyDescent="0.3">
      <c r="A351" s="25" t="s">
        <v>375</v>
      </c>
      <c r="B351" s="54" t="s">
        <v>354</v>
      </c>
      <c r="H351" s="23"/>
      <c r="I351" s="55"/>
      <c r="J351" s="55"/>
      <c r="K351" s="55"/>
      <c r="L351" s="55"/>
      <c r="M351" s="55"/>
      <c r="N351" s="55"/>
    </row>
    <row r="352" spans="1:14" outlineLevel="1" x14ac:dyDescent="0.3">
      <c r="A352" s="25" t="s">
        <v>376</v>
      </c>
      <c r="B352" s="54" t="s">
        <v>354</v>
      </c>
      <c r="H352" s="23"/>
      <c r="I352" s="55"/>
      <c r="J352" s="55"/>
      <c r="K352" s="55"/>
      <c r="L352" s="55"/>
      <c r="M352" s="55"/>
      <c r="N352" s="55"/>
    </row>
    <row r="353" spans="1:14" outlineLevel="1" x14ac:dyDescent="0.3">
      <c r="A353" s="25" t="s">
        <v>377</v>
      </c>
      <c r="B353" s="54" t="s">
        <v>354</v>
      </c>
      <c r="H353" s="23"/>
      <c r="I353" s="55"/>
      <c r="J353" s="55"/>
      <c r="K353" s="55"/>
      <c r="L353" s="55"/>
      <c r="M353" s="55"/>
      <c r="N353" s="55"/>
    </row>
    <row r="354" spans="1:14" outlineLevel="1" x14ac:dyDescent="0.3">
      <c r="A354" s="25" t="s">
        <v>378</v>
      </c>
      <c r="B354" s="54" t="s">
        <v>354</v>
      </c>
      <c r="H354" s="23"/>
      <c r="I354" s="55"/>
      <c r="J354" s="55"/>
      <c r="K354" s="55"/>
      <c r="L354" s="55"/>
      <c r="M354" s="55"/>
      <c r="N354" s="55"/>
    </row>
    <row r="355" spans="1:14" outlineLevel="1" x14ac:dyDescent="0.3">
      <c r="A355" s="25" t="s">
        <v>379</v>
      </c>
      <c r="B355" s="54" t="s">
        <v>354</v>
      </c>
      <c r="H355" s="23"/>
      <c r="I355" s="55"/>
      <c r="J355" s="55"/>
      <c r="K355" s="55"/>
      <c r="L355" s="55"/>
      <c r="M355" s="55"/>
      <c r="N355" s="55"/>
    </row>
    <row r="356" spans="1:14" outlineLevel="1" x14ac:dyDescent="0.3">
      <c r="A356" s="25" t="s">
        <v>380</v>
      </c>
      <c r="B356" s="54" t="s">
        <v>354</v>
      </c>
      <c r="H356" s="23"/>
      <c r="I356" s="55"/>
      <c r="J356" s="55"/>
      <c r="K356" s="55"/>
      <c r="L356" s="55"/>
      <c r="M356" s="55"/>
      <c r="N356" s="55"/>
    </row>
    <row r="357" spans="1:14" outlineLevel="1" x14ac:dyDescent="0.3">
      <c r="A357" s="25" t="s">
        <v>381</v>
      </c>
      <c r="B357" s="54" t="s">
        <v>354</v>
      </c>
      <c r="H357" s="23"/>
      <c r="I357" s="55"/>
      <c r="J357" s="55"/>
      <c r="K357" s="55"/>
      <c r="L357" s="55"/>
      <c r="M357" s="55"/>
      <c r="N357" s="55"/>
    </row>
    <row r="358" spans="1:14" outlineLevel="1" x14ac:dyDescent="0.3">
      <c r="A358" s="25" t="s">
        <v>382</v>
      </c>
      <c r="B358" s="54" t="s">
        <v>354</v>
      </c>
      <c r="H358" s="23"/>
      <c r="I358" s="55"/>
      <c r="J358" s="55"/>
      <c r="K358" s="55"/>
      <c r="L358" s="55"/>
      <c r="M358" s="55"/>
      <c r="N358" s="55"/>
    </row>
    <row r="359" spans="1:14" outlineLevel="1" x14ac:dyDescent="0.3">
      <c r="A359" s="25" t="s">
        <v>383</v>
      </c>
      <c r="B359" s="54" t="s">
        <v>354</v>
      </c>
      <c r="H359" s="23"/>
      <c r="I359" s="55"/>
      <c r="J359" s="55"/>
      <c r="K359" s="55"/>
      <c r="L359" s="55"/>
      <c r="M359" s="55"/>
      <c r="N359" s="55"/>
    </row>
    <row r="360" spans="1:14" outlineLevel="1" x14ac:dyDescent="0.3">
      <c r="A360" s="25" t="s">
        <v>384</v>
      </c>
      <c r="B360" s="54" t="s">
        <v>354</v>
      </c>
      <c r="H360" s="23"/>
      <c r="I360" s="55"/>
      <c r="J360" s="55"/>
      <c r="K360" s="55"/>
      <c r="L360" s="55"/>
      <c r="M360" s="55"/>
      <c r="N360" s="55"/>
    </row>
    <row r="361" spans="1:14" outlineLevel="1" x14ac:dyDescent="0.3">
      <c r="A361" s="25" t="s">
        <v>385</v>
      </c>
      <c r="B361" s="54" t="s">
        <v>354</v>
      </c>
      <c r="H361" s="23"/>
      <c r="I361" s="55"/>
      <c r="J361" s="55"/>
      <c r="K361" s="55"/>
      <c r="L361" s="55"/>
      <c r="M361" s="55"/>
      <c r="N361" s="55"/>
    </row>
    <row r="362" spans="1:14" outlineLevel="1" x14ac:dyDescent="0.3">
      <c r="A362" s="25" t="s">
        <v>386</v>
      </c>
      <c r="B362" s="54" t="s">
        <v>354</v>
      </c>
      <c r="H362" s="23"/>
      <c r="I362" s="55"/>
      <c r="J362" s="55"/>
      <c r="K362" s="55"/>
      <c r="L362" s="55"/>
      <c r="M362" s="55"/>
      <c r="N362" s="55"/>
    </row>
    <row r="363" spans="1:14" outlineLevel="1" x14ac:dyDescent="0.3">
      <c r="A363" s="25" t="s">
        <v>387</v>
      </c>
      <c r="B363" s="54" t="s">
        <v>354</v>
      </c>
      <c r="H363" s="23"/>
      <c r="I363" s="55"/>
      <c r="J363" s="55"/>
      <c r="K363" s="55"/>
      <c r="L363" s="55"/>
      <c r="M363" s="55"/>
      <c r="N363" s="55"/>
    </row>
    <row r="364" spans="1:14" outlineLevel="1" x14ac:dyDescent="0.3">
      <c r="A364" s="25" t="s">
        <v>388</v>
      </c>
      <c r="B364" s="54" t="s">
        <v>354</v>
      </c>
      <c r="H364" s="23"/>
      <c r="I364" s="55"/>
      <c r="J364" s="55"/>
      <c r="K364" s="55"/>
      <c r="L364" s="55"/>
      <c r="M364" s="55"/>
      <c r="N364" s="55"/>
    </row>
    <row r="365" spans="1:14" outlineLevel="1" x14ac:dyDescent="0.3">
      <c r="A365" s="25" t="s">
        <v>389</v>
      </c>
      <c r="B365" s="54" t="s">
        <v>354</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9BEE52C-2B6E-4C8D-8BB4-A5A07FE46497}"/>
    <hyperlink ref="C30" r:id="rId6" xr:uid="{00678826-0E33-4ABB-B32D-3FAC12E7E874}"/>
    <hyperlink ref="C229" r:id="rId7" xr:uid="{0CB90E73-3883-40FB-B85F-1FBEA1863FD5}"/>
    <hyperlink ref="C290" r:id="rId8" xr:uid="{276CCE81-CCD9-4C3B-AFE1-671D2DB2EF29}"/>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E36E00"/>
  </sheetPr>
  <dimension ref="A1:N179"/>
  <sheetViews>
    <sheetView showZeros="0" topLeftCell="A139" zoomScale="80" zoomScaleNormal="80" workbookViewId="0">
      <selection activeCell="C162" sqref="C162"/>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84" t="s">
        <v>430</v>
      </c>
      <c r="B1" s="84"/>
      <c r="C1" s="23"/>
      <c r="D1" s="23"/>
      <c r="E1" s="23"/>
      <c r="F1" s="117" t="s">
        <v>839</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18</v>
      </c>
      <c r="C3" s="28" t="s">
        <v>152</v>
      </c>
      <c r="D3" s="26"/>
      <c r="E3" s="26"/>
      <c r="F3" s="26"/>
      <c r="G3" s="26"/>
      <c r="H3"/>
      <c r="L3" s="23"/>
      <c r="M3" s="23"/>
    </row>
    <row r="4" spans="1:14" ht="15" thickBot="1" x14ac:dyDescent="0.35">
      <c r="H4"/>
      <c r="L4" s="23"/>
      <c r="M4" s="23"/>
    </row>
    <row r="5" spans="1:14" ht="18" x14ac:dyDescent="0.3">
      <c r="B5" s="30" t="s">
        <v>431</v>
      </c>
      <c r="C5" s="29"/>
      <c r="E5" s="31"/>
      <c r="F5" s="31"/>
      <c r="H5"/>
      <c r="L5" s="23"/>
      <c r="M5" s="23"/>
    </row>
    <row r="6" spans="1:14" ht="15" thickBot="1" x14ac:dyDescent="0.35">
      <c r="B6" s="34" t="s">
        <v>432</v>
      </c>
      <c r="H6"/>
      <c r="L6" s="23"/>
      <c r="M6" s="23"/>
    </row>
    <row r="7" spans="1:14" s="72" customFormat="1" x14ac:dyDescent="0.3">
      <c r="A7" s="25"/>
      <c r="B7" s="49"/>
      <c r="C7" s="25"/>
      <c r="D7" s="25"/>
      <c r="E7" s="25"/>
      <c r="F7" s="25"/>
      <c r="G7" s="23"/>
      <c r="H7"/>
      <c r="I7" s="25"/>
      <c r="J7" s="25"/>
      <c r="K7" s="25"/>
      <c r="L7" s="23"/>
      <c r="M7" s="23"/>
      <c r="N7" s="23"/>
    </row>
    <row r="8" spans="1:14" ht="36" x14ac:dyDescent="0.3">
      <c r="A8" s="36" t="s">
        <v>26</v>
      </c>
      <c r="B8" s="36" t="s">
        <v>432</v>
      </c>
      <c r="C8" s="37"/>
      <c r="D8" s="37"/>
      <c r="E8" s="37"/>
      <c r="F8" s="37"/>
      <c r="G8" s="38"/>
      <c r="H8"/>
      <c r="I8" s="42"/>
      <c r="J8" s="31"/>
      <c r="K8" s="31"/>
      <c r="L8" s="31"/>
      <c r="M8" s="31"/>
    </row>
    <row r="9" spans="1:14" ht="15" customHeight="1" x14ac:dyDescent="0.3">
      <c r="A9" s="44"/>
      <c r="B9" s="45" t="s">
        <v>433</v>
      </c>
      <c r="C9" s="44"/>
      <c r="D9" s="44"/>
      <c r="E9" s="44"/>
      <c r="F9" s="47"/>
      <c r="G9" s="47"/>
      <c r="H9"/>
      <c r="I9" s="42"/>
      <c r="J9" s="39"/>
      <c r="K9" s="39"/>
      <c r="L9" s="39"/>
      <c r="M9" s="58"/>
      <c r="N9" s="58"/>
    </row>
    <row r="10" spans="1:14" x14ac:dyDescent="0.3">
      <c r="A10" s="25" t="s">
        <v>434</v>
      </c>
      <c r="B10" s="25" t="s">
        <v>435</v>
      </c>
      <c r="C10" s="87">
        <v>9468</v>
      </c>
      <c r="E10" s="42"/>
      <c r="F10" s="42"/>
      <c r="H10"/>
      <c r="I10" s="42"/>
      <c r="L10" s="42"/>
      <c r="M10" s="42"/>
    </row>
    <row r="11" spans="1:14" outlineLevel="1" x14ac:dyDescent="0.3">
      <c r="A11" s="25" t="s">
        <v>436</v>
      </c>
      <c r="B11" s="54" t="s">
        <v>390</v>
      </c>
      <c r="C11" s="87">
        <v>5420</v>
      </c>
      <c r="E11" s="42"/>
      <c r="F11" s="42"/>
      <c r="H11"/>
      <c r="I11" s="42"/>
      <c r="L11" s="42"/>
      <c r="M11" s="42"/>
    </row>
    <row r="12" spans="1:14" outlineLevel="1" x14ac:dyDescent="0.3">
      <c r="A12" s="25" t="s">
        <v>437</v>
      </c>
      <c r="B12" s="54" t="s">
        <v>391</v>
      </c>
      <c r="C12" s="87">
        <v>193</v>
      </c>
      <c r="E12" s="42"/>
      <c r="F12" s="42"/>
      <c r="H12"/>
      <c r="I12" s="42"/>
      <c r="L12" s="42"/>
      <c r="M12" s="42"/>
    </row>
    <row r="13" spans="1:14" outlineLevel="1" x14ac:dyDescent="0.3">
      <c r="A13" s="25" t="s">
        <v>438</v>
      </c>
      <c r="E13" s="42"/>
      <c r="F13" s="42"/>
      <c r="H13"/>
      <c r="I13" s="42"/>
      <c r="L13" s="42"/>
      <c r="M13" s="42"/>
    </row>
    <row r="14" spans="1:14" outlineLevel="1" x14ac:dyDescent="0.3">
      <c r="A14" s="25" t="s">
        <v>439</v>
      </c>
      <c r="E14" s="42"/>
      <c r="F14" s="42"/>
      <c r="H14"/>
      <c r="I14" s="42"/>
      <c r="L14" s="42"/>
      <c r="M14" s="42"/>
    </row>
    <row r="15" spans="1:14" outlineLevel="1" x14ac:dyDescent="0.3">
      <c r="A15" s="25" t="s">
        <v>440</v>
      </c>
      <c r="E15" s="42"/>
      <c r="F15" s="42"/>
      <c r="H15"/>
      <c r="I15" s="42"/>
      <c r="L15" s="42"/>
      <c r="M15" s="42"/>
    </row>
    <row r="16" spans="1:14" outlineLevel="1" x14ac:dyDescent="0.3">
      <c r="A16" s="25" t="s">
        <v>441</v>
      </c>
      <c r="E16" s="42"/>
      <c r="F16" s="42"/>
      <c r="H16"/>
      <c r="I16" s="42"/>
      <c r="L16" s="42"/>
      <c r="M16" s="42"/>
    </row>
    <row r="17" spans="1:14" outlineLevel="1" x14ac:dyDescent="0.3">
      <c r="A17" s="25" t="s">
        <v>442</v>
      </c>
      <c r="E17" s="42"/>
      <c r="F17" s="42"/>
      <c r="H17"/>
      <c r="I17" s="42"/>
      <c r="L17" s="42"/>
      <c r="M17" s="42"/>
    </row>
    <row r="18" spans="1:14" x14ac:dyDescent="0.3">
      <c r="A18" s="44"/>
      <c r="B18" s="44" t="s">
        <v>443</v>
      </c>
      <c r="C18" s="44" t="s">
        <v>428</v>
      </c>
      <c r="D18" s="44" t="s">
        <v>444</v>
      </c>
      <c r="E18" s="44"/>
      <c r="F18" s="44" t="s">
        <v>445</v>
      </c>
      <c r="G18" s="44" t="s">
        <v>446</v>
      </c>
      <c r="H18"/>
      <c r="I18" s="71"/>
      <c r="J18" s="39"/>
      <c r="K18" s="39"/>
      <c r="L18" s="31"/>
      <c r="M18" s="39"/>
      <c r="N18" s="39"/>
    </row>
    <row r="19" spans="1:14" x14ac:dyDescent="0.3">
      <c r="A19" s="25" t="s">
        <v>447</v>
      </c>
      <c r="B19" s="25" t="s">
        <v>448</v>
      </c>
      <c r="C19" s="86">
        <v>384.21299238714198</v>
      </c>
      <c r="D19" s="39"/>
      <c r="E19" s="39"/>
      <c r="F19" s="58"/>
      <c r="G19" s="58"/>
      <c r="H19"/>
      <c r="I19" s="42"/>
      <c r="L19" s="39"/>
      <c r="M19" s="58"/>
      <c r="N19" s="58"/>
    </row>
    <row r="20" spans="1:14" x14ac:dyDescent="0.3">
      <c r="A20" s="39"/>
      <c r="B20" s="71"/>
      <c r="C20" s="39"/>
      <c r="D20" s="39"/>
      <c r="E20" s="39"/>
      <c r="F20" s="58"/>
      <c r="G20" s="58"/>
      <c r="H20"/>
      <c r="I20" s="71"/>
      <c r="J20" s="39"/>
      <c r="K20" s="39"/>
      <c r="L20" s="39"/>
      <c r="M20" s="58"/>
      <c r="N20" s="58"/>
    </row>
    <row r="21" spans="1:14" x14ac:dyDescent="0.3">
      <c r="B21" s="25" t="s">
        <v>429</v>
      </c>
      <c r="C21" s="39"/>
      <c r="D21" s="39"/>
      <c r="E21" s="39"/>
      <c r="F21" s="58"/>
      <c r="G21" s="58"/>
      <c r="H21"/>
      <c r="I21" s="42"/>
      <c r="J21" s="39"/>
      <c r="K21" s="39"/>
      <c r="L21" s="39"/>
      <c r="M21" s="58"/>
      <c r="N21" s="58"/>
    </row>
    <row r="22" spans="1:14" x14ac:dyDescent="0.3">
      <c r="A22" s="25" t="s">
        <v>449</v>
      </c>
      <c r="B22" s="105" t="s">
        <v>858</v>
      </c>
      <c r="C22" s="86">
        <v>191.029991401215</v>
      </c>
      <c r="D22" s="87">
        <v>5191</v>
      </c>
      <c r="E22" s="42"/>
      <c r="F22" s="93">
        <f>IF($C$37=0,"",IF(C22="[for completion]","",C22/$C$37))</f>
        <v>5.251353571983839E-2</v>
      </c>
      <c r="G22" s="93">
        <f>IF($D$37=0,"",IF(D22="[for completion]","",D22/$D$37))</f>
        <v>0.54826784959864805</v>
      </c>
      <c r="H22"/>
      <c r="I22" s="42"/>
      <c r="L22" s="42"/>
      <c r="M22" s="51"/>
      <c r="N22" s="51"/>
    </row>
    <row r="23" spans="1:14" x14ac:dyDescent="0.3">
      <c r="A23" s="25" t="s">
        <v>450</v>
      </c>
      <c r="B23" s="105" t="s">
        <v>859</v>
      </c>
      <c r="C23" s="106">
        <v>417.78499366113903</v>
      </c>
      <c r="D23" s="158">
        <v>2320</v>
      </c>
      <c r="E23" s="42"/>
      <c r="F23" s="93">
        <f t="shared" ref="F23:F36" si="0">IF($C$37=0,"",IF(C23="[for completion]","",C23/$C$37))</f>
        <v>0.11484776304971943</v>
      </c>
      <c r="G23" s="93">
        <f t="shared" ref="G23:G36" si="1">IF($D$37=0,"",IF(D23="[for completion]","",D23/$D$37))</f>
        <v>0.24503591043514997</v>
      </c>
      <c r="H23"/>
      <c r="I23" s="42"/>
      <c r="L23" s="42"/>
      <c r="M23" s="51"/>
      <c r="N23" s="51"/>
    </row>
    <row r="24" spans="1:14" x14ac:dyDescent="0.3">
      <c r="A24" s="25" t="s">
        <v>451</v>
      </c>
      <c r="B24" s="105" t="s">
        <v>860</v>
      </c>
      <c r="C24" s="106">
        <v>315.51491826267898</v>
      </c>
      <c r="D24" s="158">
        <v>809</v>
      </c>
      <c r="F24" s="93">
        <f t="shared" si="0"/>
        <v>8.6734045312969119E-2</v>
      </c>
      <c r="G24" s="93">
        <f t="shared" si="1"/>
        <v>8.5445711871567381E-2</v>
      </c>
      <c r="H24"/>
      <c r="I24" s="42"/>
      <c r="M24" s="51"/>
      <c r="N24" s="51"/>
    </row>
    <row r="25" spans="1:14" x14ac:dyDescent="0.3">
      <c r="A25" s="25" t="s">
        <v>452</v>
      </c>
      <c r="B25" s="105" t="s">
        <v>861</v>
      </c>
      <c r="C25" s="106">
        <v>448.065968736309</v>
      </c>
      <c r="D25" s="158">
        <v>647</v>
      </c>
      <c r="E25" s="62"/>
      <c r="F25" s="93">
        <f t="shared" si="0"/>
        <v>0.12317190657596659</v>
      </c>
      <c r="G25" s="93">
        <f t="shared" si="1"/>
        <v>6.833544571187157E-2</v>
      </c>
      <c r="H25"/>
      <c r="I25" s="42"/>
      <c r="L25" s="62"/>
      <c r="M25" s="51"/>
      <c r="N25" s="51"/>
    </row>
    <row r="26" spans="1:14" x14ac:dyDescent="0.3">
      <c r="A26" s="25" t="s">
        <v>453</v>
      </c>
      <c r="B26" s="105" t="s">
        <v>862</v>
      </c>
      <c r="C26" s="106">
        <v>837.97484173646399</v>
      </c>
      <c r="D26" s="158">
        <v>445</v>
      </c>
      <c r="E26" s="62"/>
      <c r="F26" s="93">
        <f t="shared" si="0"/>
        <v>0.23035661291232115</v>
      </c>
      <c r="G26" s="93">
        <f t="shared" si="1"/>
        <v>4.7000422475707647E-2</v>
      </c>
      <c r="H26"/>
      <c r="I26" s="42"/>
      <c r="L26" s="62"/>
      <c r="M26" s="51"/>
      <c r="N26" s="51"/>
    </row>
    <row r="27" spans="1:14" x14ac:dyDescent="0.3">
      <c r="A27" s="25" t="s">
        <v>454</v>
      </c>
      <c r="B27" s="105" t="s">
        <v>863</v>
      </c>
      <c r="C27" s="106">
        <v>1427.3578981236401</v>
      </c>
      <c r="D27" s="158">
        <v>56</v>
      </c>
      <c r="E27" s="62"/>
      <c r="F27" s="93">
        <f t="shared" si="0"/>
        <v>0.39237613642918523</v>
      </c>
      <c r="G27" s="93">
        <f t="shared" si="1"/>
        <v>5.9146599070553441E-3</v>
      </c>
      <c r="H27"/>
      <c r="I27" s="42"/>
      <c r="L27" s="62"/>
      <c r="M27" s="51"/>
      <c r="N27" s="51"/>
    </row>
    <row r="28" spans="1:14" x14ac:dyDescent="0.3">
      <c r="A28" s="25" t="s">
        <v>455</v>
      </c>
      <c r="B28" s="42"/>
      <c r="C28" s="86"/>
      <c r="D28" s="87"/>
      <c r="E28" s="62"/>
      <c r="F28" s="93">
        <f t="shared" si="0"/>
        <v>0</v>
      </c>
      <c r="G28" s="93">
        <f t="shared" si="1"/>
        <v>0</v>
      </c>
      <c r="H28"/>
      <c r="I28" s="42"/>
      <c r="L28" s="62"/>
      <c r="M28" s="51"/>
      <c r="N28" s="51"/>
    </row>
    <row r="29" spans="1:14" x14ac:dyDescent="0.3">
      <c r="A29" s="25" t="s">
        <v>456</v>
      </c>
      <c r="B29" s="42"/>
      <c r="C29" s="86"/>
      <c r="D29" s="87"/>
      <c r="E29" s="62"/>
      <c r="F29" s="93">
        <f t="shared" si="0"/>
        <v>0</v>
      </c>
      <c r="G29" s="93">
        <f t="shared" si="1"/>
        <v>0</v>
      </c>
      <c r="H29"/>
      <c r="I29" s="42"/>
      <c r="L29" s="62"/>
      <c r="M29" s="51"/>
      <c r="N29" s="51"/>
    </row>
    <row r="30" spans="1:14" x14ac:dyDescent="0.3">
      <c r="A30" s="25" t="s">
        <v>457</v>
      </c>
      <c r="B30" s="42"/>
      <c r="C30" s="86"/>
      <c r="D30" s="87"/>
      <c r="E30" s="62"/>
      <c r="F30" s="93">
        <f t="shared" si="0"/>
        <v>0</v>
      </c>
      <c r="G30" s="93">
        <f t="shared" si="1"/>
        <v>0</v>
      </c>
      <c r="H30"/>
      <c r="I30" s="42"/>
      <c r="L30" s="62"/>
      <c r="M30" s="51"/>
      <c r="N30" s="51"/>
    </row>
    <row r="31" spans="1:14" x14ac:dyDescent="0.3">
      <c r="A31" s="25" t="s">
        <v>458</v>
      </c>
      <c r="B31" s="42"/>
      <c r="C31" s="86"/>
      <c r="D31" s="87"/>
      <c r="E31" s="62"/>
      <c r="F31" s="93">
        <f t="shared" si="0"/>
        <v>0</v>
      </c>
      <c r="G31" s="93">
        <f t="shared" si="1"/>
        <v>0</v>
      </c>
      <c r="H31"/>
      <c r="I31" s="42"/>
      <c r="L31" s="62"/>
      <c r="M31" s="51"/>
      <c r="N31" s="51"/>
    </row>
    <row r="32" spans="1:14" x14ac:dyDescent="0.3">
      <c r="A32" s="25" t="s">
        <v>459</v>
      </c>
      <c r="B32" s="42"/>
      <c r="C32" s="86"/>
      <c r="D32" s="87"/>
      <c r="E32" s="62"/>
      <c r="F32" s="93">
        <f t="shared" si="0"/>
        <v>0</v>
      </c>
      <c r="G32" s="93">
        <f t="shared" si="1"/>
        <v>0</v>
      </c>
      <c r="H32"/>
      <c r="I32" s="42"/>
      <c r="L32" s="62"/>
      <c r="M32" s="51"/>
      <c r="N32" s="51"/>
    </row>
    <row r="33" spans="1:14" x14ac:dyDescent="0.3">
      <c r="A33" s="25" t="s">
        <v>460</v>
      </c>
      <c r="B33" s="42"/>
      <c r="C33" s="86"/>
      <c r="D33" s="87"/>
      <c r="E33" s="62"/>
      <c r="F33" s="93">
        <f t="shared" si="0"/>
        <v>0</v>
      </c>
      <c r="G33" s="93">
        <f t="shared" si="1"/>
        <v>0</v>
      </c>
      <c r="H33"/>
      <c r="I33" s="42"/>
      <c r="L33" s="62"/>
      <c r="M33" s="51"/>
      <c r="N33" s="51"/>
    </row>
    <row r="34" spans="1:14" x14ac:dyDescent="0.3">
      <c r="A34" s="25" t="s">
        <v>461</v>
      </c>
      <c r="B34" s="42"/>
      <c r="C34" s="86"/>
      <c r="D34" s="87"/>
      <c r="E34" s="62"/>
      <c r="F34" s="93">
        <f t="shared" si="0"/>
        <v>0</v>
      </c>
      <c r="G34" s="93">
        <f t="shared" si="1"/>
        <v>0</v>
      </c>
      <c r="H34"/>
      <c r="I34" s="42"/>
      <c r="L34" s="62"/>
      <c r="M34" s="51"/>
      <c r="N34" s="51"/>
    </row>
    <row r="35" spans="1:14" x14ac:dyDescent="0.3">
      <c r="A35" s="25" t="s">
        <v>462</v>
      </c>
      <c r="B35" s="42"/>
      <c r="C35" s="86"/>
      <c r="D35" s="87"/>
      <c r="E35" s="62"/>
      <c r="F35" s="93">
        <f t="shared" si="0"/>
        <v>0</v>
      </c>
      <c r="G35" s="93">
        <f t="shared" si="1"/>
        <v>0</v>
      </c>
      <c r="H35"/>
      <c r="I35" s="42"/>
      <c r="L35" s="62"/>
      <c r="M35" s="51"/>
      <c r="N35" s="51"/>
    </row>
    <row r="36" spans="1:14" x14ac:dyDescent="0.3">
      <c r="A36" s="25" t="s">
        <v>463</v>
      </c>
      <c r="B36" s="42"/>
      <c r="C36" s="86"/>
      <c r="D36" s="87"/>
      <c r="E36" s="62"/>
      <c r="F36" s="93">
        <f t="shared" si="0"/>
        <v>0</v>
      </c>
      <c r="G36" s="93">
        <f t="shared" si="1"/>
        <v>0</v>
      </c>
      <c r="H36"/>
      <c r="I36" s="42"/>
      <c r="L36" s="62"/>
      <c r="M36" s="51"/>
      <c r="N36" s="51"/>
    </row>
    <row r="37" spans="1:14" x14ac:dyDescent="0.3">
      <c r="A37" s="25" t="s">
        <v>464</v>
      </c>
      <c r="B37" s="52" t="s">
        <v>87</v>
      </c>
      <c r="C37" s="88">
        <f>SUM(C22:C36)</f>
        <v>3637.7286119214464</v>
      </c>
      <c r="D37" s="50">
        <f>SUM(D22:D36)</f>
        <v>9468</v>
      </c>
      <c r="E37" s="62"/>
      <c r="F37" s="94">
        <f>SUM(F22:F36)</f>
        <v>0.99999999999999989</v>
      </c>
      <c r="G37" s="94">
        <f>SUM(G22:G36)</f>
        <v>0.99999999999999989</v>
      </c>
      <c r="H37"/>
      <c r="I37" s="52"/>
      <c r="J37" s="42"/>
      <c r="K37" s="42"/>
      <c r="L37" s="62"/>
      <c r="M37" s="53"/>
      <c r="N37" s="53"/>
    </row>
    <row r="38" spans="1:14" x14ac:dyDescent="0.3">
      <c r="A38" s="44"/>
      <c r="B38" s="45" t="s">
        <v>465</v>
      </c>
      <c r="C38" s="44" t="s">
        <v>57</v>
      </c>
      <c r="D38" s="44"/>
      <c r="E38" s="46"/>
      <c r="F38" s="44" t="s">
        <v>445</v>
      </c>
      <c r="G38" s="44"/>
      <c r="H38"/>
      <c r="I38" s="71"/>
      <c r="J38" s="39"/>
      <c r="K38" s="39"/>
      <c r="L38" s="31"/>
      <c r="M38" s="39"/>
      <c r="N38" s="39"/>
    </row>
    <row r="39" spans="1:14" x14ac:dyDescent="0.3">
      <c r="A39" s="25" t="s">
        <v>466</v>
      </c>
      <c r="B39" s="42" t="s">
        <v>467</v>
      </c>
      <c r="C39" s="86">
        <v>3637.72861192145</v>
      </c>
      <c r="E39" s="73"/>
      <c r="F39" s="93">
        <f>IF($C$42=0,"",IF(C39="[for completion]","",C39/$C$42))</f>
        <v>1</v>
      </c>
      <c r="G39" s="50"/>
      <c r="H39"/>
      <c r="I39" s="42"/>
      <c r="L39" s="73"/>
      <c r="M39" s="51"/>
      <c r="N39" s="50"/>
    </row>
    <row r="40" spans="1:14" x14ac:dyDescent="0.3">
      <c r="A40" s="25" t="s">
        <v>468</v>
      </c>
      <c r="B40" s="42" t="s">
        <v>469</v>
      </c>
      <c r="C40" s="86">
        <v>0</v>
      </c>
      <c r="E40" s="73"/>
      <c r="F40" s="93">
        <f>IF($C$42=0,"",IF(C40="[for completion]","",C40/$C$42))</f>
        <v>0</v>
      </c>
      <c r="G40" s="50"/>
      <c r="H40"/>
      <c r="I40" s="42"/>
      <c r="L40" s="73"/>
      <c r="M40" s="51"/>
      <c r="N40" s="50"/>
    </row>
    <row r="41" spans="1:14" x14ac:dyDescent="0.3">
      <c r="A41" s="25" t="s">
        <v>470</v>
      </c>
      <c r="B41" s="42" t="s">
        <v>85</v>
      </c>
      <c r="C41" s="86"/>
      <c r="E41" s="62"/>
      <c r="F41" s="93">
        <f>IF($C$42=0,"",IF(C41="[for completion]","",C41/$C$42))</f>
        <v>0</v>
      </c>
      <c r="G41" s="50"/>
      <c r="H41"/>
      <c r="I41" s="42"/>
      <c r="L41" s="62"/>
      <c r="M41" s="51"/>
      <c r="N41" s="50"/>
    </row>
    <row r="42" spans="1:14" x14ac:dyDescent="0.3">
      <c r="A42" s="25" t="s">
        <v>471</v>
      </c>
      <c r="B42" s="52" t="s">
        <v>87</v>
      </c>
      <c r="C42" s="88">
        <f>SUM(C39:C41)</f>
        <v>3637.72861192145</v>
      </c>
      <c r="D42" s="42"/>
      <c r="E42" s="62"/>
      <c r="F42" s="94">
        <f>SUM(F39:F41)</f>
        <v>1</v>
      </c>
      <c r="G42" s="50"/>
      <c r="H42"/>
      <c r="I42" s="42"/>
      <c r="L42" s="62"/>
      <c r="M42" s="51"/>
      <c r="N42" s="50"/>
    </row>
    <row r="43" spans="1:14" outlineLevel="1" x14ac:dyDescent="0.3">
      <c r="A43" s="25" t="s">
        <v>472</v>
      </c>
      <c r="B43" s="52"/>
      <c r="C43" s="42"/>
      <c r="D43" s="42"/>
      <c r="E43" s="62"/>
      <c r="F43" s="53"/>
      <c r="G43" s="50"/>
      <c r="H43"/>
      <c r="I43" s="42"/>
      <c r="L43" s="62"/>
      <c r="M43" s="51"/>
      <c r="N43" s="50"/>
    </row>
    <row r="44" spans="1:14" outlineLevel="1" x14ac:dyDescent="0.3">
      <c r="A44" s="25" t="s">
        <v>473</v>
      </c>
      <c r="B44" s="52"/>
      <c r="C44" s="42"/>
      <c r="D44" s="42"/>
      <c r="E44" s="62"/>
      <c r="F44" s="53"/>
      <c r="G44" s="50"/>
      <c r="H44"/>
      <c r="I44" s="42"/>
      <c r="L44" s="62"/>
      <c r="M44" s="51"/>
      <c r="N44" s="50"/>
    </row>
    <row r="45" spans="1:14" outlineLevel="1" x14ac:dyDescent="0.3">
      <c r="A45" s="25" t="s">
        <v>474</v>
      </c>
      <c r="B45" s="42"/>
      <c r="E45" s="62"/>
      <c r="F45" s="51"/>
      <c r="G45" s="50"/>
      <c r="H45"/>
      <c r="I45" s="42"/>
      <c r="L45" s="62"/>
      <c r="M45" s="51"/>
      <c r="N45" s="50"/>
    </row>
    <row r="46" spans="1:14" outlineLevel="1" x14ac:dyDescent="0.3">
      <c r="A46" s="25" t="s">
        <v>475</v>
      </c>
      <c r="B46" s="42"/>
      <c r="E46" s="62"/>
      <c r="F46" s="51"/>
      <c r="G46" s="50"/>
      <c r="H46"/>
      <c r="I46" s="42"/>
      <c r="L46" s="62"/>
      <c r="M46" s="51"/>
      <c r="N46" s="50"/>
    </row>
    <row r="47" spans="1:14" outlineLevel="1" x14ac:dyDescent="0.3">
      <c r="A47" s="25" t="s">
        <v>476</v>
      </c>
      <c r="B47" s="42"/>
      <c r="E47" s="62"/>
      <c r="F47" s="51"/>
      <c r="G47" s="50"/>
      <c r="H47"/>
      <c r="I47" s="42"/>
      <c r="L47" s="62"/>
      <c r="M47" s="51"/>
      <c r="N47" s="50"/>
    </row>
    <row r="48" spans="1:14" ht="15" customHeight="1" x14ac:dyDescent="0.3">
      <c r="A48" s="44"/>
      <c r="B48" s="45" t="s">
        <v>392</v>
      </c>
      <c r="C48" s="44" t="s">
        <v>445</v>
      </c>
      <c r="D48" s="44"/>
      <c r="E48" s="46"/>
      <c r="F48" s="47"/>
      <c r="G48" s="47"/>
      <c r="H48"/>
      <c r="I48" s="71"/>
      <c r="J48" s="39"/>
      <c r="K48" s="39"/>
      <c r="L48" s="31"/>
      <c r="M48" s="58"/>
      <c r="N48" s="58"/>
    </row>
    <row r="49" spans="1:14" x14ac:dyDescent="0.3">
      <c r="A49" s="25" t="s">
        <v>477</v>
      </c>
      <c r="B49" s="70" t="s">
        <v>393</v>
      </c>
      <c r="C49" s="82">
        <f>SUM(C50:C76)</f>
        <v>1.0000000000000002</v>
      </c>
      <c r="G49" s="25"/>
      <c r="H49"/>
      <c r="I49" s="31"/>
      <c r="N49" s="25"/>
    </row>
    <row r="50" spans="1:14" x14ac:dyDescent="0.3">
      <c r="A50" s="25" t="s">
        <v>478</v>
      </c>
      <c r="B50" s="25" t="s">
        <v>394</v>
      </c>
      <c r="C50" s="82">
        <v>0.991153133943381</v>
      </c>
      <c r="G50" s="25"/>
      <c r="H50"/>
      <c r="N50" s="25"/>
    </row>
    <row r="51" spans="1:14" x14ac:dyDescent="0.3">
      <c r="A51" s="25" t="s">
        <v>479</v>
      </c>
      <c r="B51" s="25" t="s">
        <v>395</v>
      </c>
      <c r="C51" s="116">
        <v>0</v>
      </c>
      <c r="G51" s="25"/>
      <c r="H51"/>
      <c r="N51" s="25"/>
    </row>
    <row r="52" spans="1:14" x14ac:dyDescent="0.3">
      <c r="A52" s="25" t="s">
        <v>480</v>
      </c>
      <c r="B52" s="25" t="s">
        <v>396</v>
      </c>
      <c r="C52" s="116">
        <v>0</v>
      </c>
      <c r="G52" s="25"/>
      <c r="H52"/>
      <c r="N52" s="25"/>
    </row>
    <row r="53" spans="1:14" x14ac:dyDescent="0.3">
      <c r="A53" s="25" t="s">
        <v>481</v>
      </c>
      <c r="B53" s="25" t="s">
        <v>397</v>
      </c>
      <c r="C53" s="116">
        <v>0</v>
      </c>
      <c r="G53" s="25"/>
      <c r="H53"/>
      <c r="N53" s="25"/>
    </row>
    <row r="54" spans="1:14" x14ac:dyDescent="0.3">
      <c r="A54" s="25" t="s">
        <v>482</v>
      </c>
      <c r="B54" s="25" t="s">
        <v>398</v>
      </c>
      <c r="C54" s="116">
        <v>0</v>
      </c>
      <c r="G54" s="25"/>
      <c r="H54"/>
      <c r="N54" s="25"/>
    </row>
    <row r="55" spans="1:14" x14ac:dyDescent="0.3">
      <c r="A55" s="25" t="s">
        <v>483</v>
      </c>
      <c r="B55" s="25" t="s">
        <v>774</v>
      </c>
      <c r="C55" s="116">
        <v>0</v>
      </c>
      <c r="G55" s="25"/>
      <c r="H55"/>
      <c r="N55" s="25"/>
    </row>
    <row r="56" spans="1:14" x14ac:dyDescent="0.3">
      <c r="A56" s="25" t="s">
        <v>484</v>
      </c>
      <c r="B56" s="25" t="s">
        <v>399</v>
      </c>
      <c r="C56" s="116">
        <v>2.3663292945465802E-3</v>
      </c>
      <c r="G56" s="25"/>
      <c r="H56"/>
      <c r="N56" s="25"/>
    </row>
    <row r="57" spans="1:14" x14ac:dyDescent="0.3">
      <c r="A57" s="25" t="s">
        <v>485</v>
      </c>
      <c r="B57" s="25" t="s">
        <v>400</v>
      </c>
      <c r="C57" s="116">
        <v>0</v>
      </c>
      <c r="G57" s="25"/>
      <c r="H57"/>
      <c r="N57" s="25"/>
    </row>
    <row r="58" spans="1:14" x14ac:dyDescent="0.3">
      <c r="A58" s="25" t="s">
        <v>486</v>
      </c>
      <c r="B58" s="25" t="s">
        <v>401</v>
      </c>
      <c r="C58" s="116">
        <v>0</v>
      </c>
      <c r="G58" s="25"/>
      <c r="H58"/>
      <c r="N58" s="25"/>
    </row>
    <row r="59" spans="1:14" x14ac:dyDescent="0.3">
      <c r="A59" s="25" t="s">
        <v>487</v>
      </c>
      <c r="B59" s="25" t="s">
        <v>402</v>
      </c>
      <c r="C59" s="116">
        <v>0</v>
      </c>
      <c r="G59" s="25"/>
      <c r="H59"/>
      <c r="N59" s="25"/>
    </row>
    <row r="60" spans="1:14" x14ac:dyDescent="0.3">
      <c r="A60" s="25" t="s">
        <v>488</v>
      </c>
      <c r="B60" s="25" t="s">
        <v>403</v>
      </c>
      <c r="C60" s="116">
        <v>0</v>
      </c>
      <c r="G60" s="25"/>
      <c r="H60"/>
      <c r="N60" s="25"/>
    </row>
    <row r="61" spans="1:14" x14ac:dyDescent="0.3">
      <c r="A61" s="25" t="s">
        <v>489</v>
      </c>
      <c r="B61" s="25" t="s">
        <v>404</v>
      </c>
      <c r="C61" s="116">
        <v>0</v>
      </c>
      <c r="G61" s="25"/>
      <c r="H61"/>
      <c r="N61" s="25"/>
    </row>
    <row r="62" spans="1:14" x14ac:dyDescent="0.3">
      <c r="A62" s="25" t="s">
        <v>490</v>
      </c>
      <c r="B62" s="25" t="s">
        <v>405</v>
      </c>
      <c r="C62" s="116">
        <v>0</v>
      </c>
      <c r="G62" s="25"/>
      <c r="H62"/>
      <c r="N62" s="25"/>
    </row>
    <row r="63" spans="1:14" x14ac:dyDescent="0.3">
      <c r="A63" s="25" t="s">
        <v>491</v>
      </c>
      <c r="B63" s="25" t="s">
        <v>406</v>
      </c>
      <c r="C63" s="116">
        <v>6.4805367620725104E-3</v>
      </c>
      <c r="G63" s="25"/>
      <c r="H63"/>
      <c r="N63" s="25"/>
    </row>
    <row r="64" spans="1:14" x14ac:dyDescent="0.3">
      <c r="A64" s="25" t="s">
        <v>492</v>
      </c>
      <c r="B64" s="25" t="s">
        <v>407</v>
      </c>
      <c r="C64" s="116">
        <v>0</v>
      </c>
      <c r="G64" s="25"/>
      <c r="H64"/>
      <c r="N64" s="25"/>
    </row>
    <row r="65" spans="1:14" x14ac:dyDescent="0.3">
      <c r="A65" s="25" t="s">
        <v>493</v>
      </c>
      <c r="B65" s="25" t="s">
        <v>3</v>
      </c>
      <c r="C65" s="116">
        <v>0</v>
      </c>
      <c r="G65" s="25"/>
      <c r="H65"/>
      <c r="N65" s="25"/>
    </row>
    <row r="66" spans="1:14" x14ac:dyDescent="0.3">
      <c r="A66" s="25" t="s">
        <v>494</v>
      </c>
      <c r="B66" s="25" t="s">
        <v>408</v>
      </c>
      <c r="C66" s="116">
        <v>0</v>
      </c>
      <c r="G66" s="25"/>
      <c r="H66"/>
      <c r="N66" s="25"/>
    </row>
    <row r="67" spans="1:14" x14ac:dyDescent="0.3">
      <c r="A67" s="25" t="s">
        <v>495</v>
      </c>
      <c r="B67" s="25" t="s">
        <v>409</v>
      </c>
      <c r="C67" s="116">
        <v>0</v>
      </c>
      <c r="G67" s="25"/>
      <c r="H67"/>
      <c r="N67" s="25"/>
    </row>
    <row r="68" spans="1:14" x14ac:dyDescent="0.3">
      <c r="A68" s="25" t="s">
        <v>496</v>
      </c>
      <c r="B68" s="25" t="s">
        <v>410</v>
      </c>
      <c r="C68" s="116">
        <v>0</v>
      </c>
      <c r="G68" s="25"/>
      <c r="H68"/>
      <c r="N68" s="25"/>
    </row>
    <row r="69" spans="1:14" x14ac:dyDescent="0.3">
      <c r="A69" s="110" t="s">
        <v>497</v>
      </c>
      <c r="B69" s="25" t="s">
        <v>411</v>
      </c>
      <c r="C69" s="116">
        <v>0</v>
      </c>
      <c r="G69" s="25"/>
      <c r="H69"/>
      <c r="N69" s="25"/>
    </row>
    <row r="70" spans="1:14" x14ac:dyDescent="0.3">
      <c r="A70" s="110" t="s">
        <v>498</v>
      </c>
      <c r="B70" s="25" t="s">
        <v>412</v>
      </c>
      <c r="C70" s="116">
        <v>0</v>
      </c>
      <c r="G70" s="25"/>
      <c r="H70"/>
      <c r="N70" s="25"/>
    </row>
    <row r="71" spans="1:14" x14ac:dyDescent="0.3">
      <c r="A71" s="110" t="s">
        <v>499</v>
      </c>
      <c r="B71" s="25" t="s">
        <v>413</v>
      </c>
      <c r="C71" s="116">
        <v>0</v>
      </c>
      <c r="G71" s="25"/>
      <c r="H71"/>
      <c r="N71" s="25"/>
    </row>
    <row r="72" spans="1:14" x14ac:dyDescent="0.3">
      <c r="A72" s="110" t="s">
        <v>500</v>
      </c>
      <c r="B72" s="25" t="s">
        <v>414</v>
      </c>
      <c r="C72" s="116">
        <v>0</v>
      </c>
      <c r="G72" s="25"/>
      <c r="H72"/>
      <c r="N72" s="25"/>
    </row>
    <row r="73" spans="1:14" x14ac:dyDescent="0.3">
      <c r="A73" s="110" t="s">
        <v>501</v>
      </c>
      <c r="B73" s="25" t="s">
        <v>415</v>
      </c>
      <c r="C73" s="116">
        <v>0</v>
      </c>
      <c r="G73" s="25"/>
      <c r="H73"/>
      <c r="N73" s="25"/>
    </row>
    <row r="74" spans="1:14" x14ac:dyDescent="0.3">
      <c r="A74" s="110" t="s">
        <v>502</v>
      </c>
      <c r="B74" s="25" t="s">
        <v>416</v>
      </c>
      <c r="C74" s="116">
        <v>0</v>
      </c>
      <c r="G74" s="25"/>
      <c r="H74"/>
      <c r="N74" s="25"/>
    </row>
    <row r="75" spans="1:14" x14ac:dyDescent="0.3">
      <c r="A75" s="110" t="s">
        <v>503</v>
      </c>
      <c r="B75" s="25" t="s">
        <v>417</v>
      </c>
      <c r="C75" s="116">
        <v>0</v>
      </c>
      <c r="G75" s="25"/>
      <c r="H75"/>
      <c r="N75" s="25"/>
    </row>
    <row r="76" spans="1:14" x14ac:dyDescent="0.3">
      <c r="A76" s="110" t="s">
        <v>504</v>
      </c>
      <c r="B76" s="25" t="s">
        <v>6</v>
      </c>
      <c r="C76" s="116">
        <v>0</v>
      </c>
      <c r="G76" s="25"/>
      <c r="H76"/>
      <c r="N76" s="25"/>
    </row>
    <row r="77" spans="1:14" x14ac:dyDescent="0.3">
      <c r="A77" s="110" t="s">
        <v>505</v>
      </c>
      <c r="B77" s="70" t="s">
        <v>255</v>
      </c>
      <c r="C77" s="82">
        <f>SUM(C78:C80)</f>
        <v>0</v>
      </c>
      <c r="G77" s="25"/>
      <c r="H77"/>
      <c r="I77" s="31"/>
      <c r="N77" s="25"/>
    </row>
    <row r="78" spans="1:14" x14ac:dyDescent="0.3">
      <c r="A78" s="110" t="s">
        <v>506</v>
      </c>
      <c r="B78" s="25" t="s">
        <v>419</v>
      </c>
      <c r="C78" s="82">
        <v>0</v>
      </c>
      <c r="G78" s="25"/>
      <c r="H78"/>
      <c r="N78" s="25"/>
    </row>
    <row r="79" spans="1:14" x14ac:dyDescent="0.3">
      <c r="A79" s="110" t="s">
        <v>507</v>
      </c>
      <c r="B79" s="25" t="s">
        <v>420</v>
      </c>
      <c r="C79" s="116">
        <v>0</v>
      </c>
      <c r="G79" s="25"/>
      <c r="H79"/>
      <c r="N79" s="25"/>
    </row>
    <row r="80" spans="1:14" x14ac:dyDescent="0.3">
      <c r="A80" s="110" t="s">
        <v>508</v>
      </c>
      <c r="B80" s="25" t="s">
        <v>2</v>
      </c>
      <c r="C80" s="116">
        <v>0</v>
      </c>
      <c r="G80" s="25"/>
      <c r="H80"/>
      <c r="N80" s="25"/>
    </row>
    <row r="81" spans="1:14" x14ac:dyDescent="0.3">
      <c r="A81" s="110" t="s">
        <v>509</v>
      </c>
      <c r="B81" s="70" t="s">
        <v>85</v>
      </c>
      <c r="C81" s="82">
        <f>SUM(C82:C92)</f>
        <v>0</v>
      </c>
      <c r="G81" s="25"/>
      <c r="H81"/>
      <c r="I81" s="31"/>
      <c r="N81" s="25"/>
    </row>
    <row r="82" spans="1:14" x14ac:dyDescent="0.3">
      <c r="A82" s="110" t="s">
        <v>510</v>
      </c>
      <c r="B82" s="42" t="s">
        <v>257</v>
      </c>
      <c r="C82" s="82">
        <v>0</v>
      </c>
      <c r="G82" s="25"/>
      <c r="H82"/>
      <c r="I82" s="42"/>
      <c r="N82" s="25"/>
    </row>
    <row r="83" spans="1:14" x14ac:dyDescent="0.3">
      <c r="A83" s="110" t="s">
        <v>511</v>
      </c>
      <c r="B83" s="110" t="s">
        <v>418</v>
      </c>
      <c r="C83" s="116">
        <v>0</v>
      </c>
      <c r="D83" s="110"/>
      <c r="E83" s="110"/>
      <c r="F83" s="110"/>
      <c r="G83" s="110"/>
      <c r="H83" s="107"/>
      <c r="I83" s="109"/>
      <c r="J83" s="110"/>
      <c r="K83" s="110"/>
      <c r="L83" s="110"/>
      <c r="M83" s="110"/>
      <c r="N83" s="110"/>
    </row>
    <row r="84" spans="1:14" x14ac:dyDescent="0.3">
      <c r="A84" s="110" t="s">
        <v>512</v>
      </c>
      <c r="B84" s="42" t="s">
        <v>259</v>
      </c>
      <c r="C84" s="116">
        <v>0</v>
      </c>
      <c r="G84" s="25"/>
      <c r="H84"/>
      <c r="I84" s="42"/>
      <c r="N84" s="25"/>
    </row>
    <row r="85" spans="1:14" x14ac:dyDescent="0.3">
      <c r="A85" s="110" t="s">
        <v>513</v>
      </c>
      <c r="B85" s="42" t="s">
        <v>261</v>
      </c>
      <c r="C85" s="116">
        <v>0</v>
      </c>
      <c r="G85" s="25"/>
      <c r="H85"/>
      <c r="I85" s="42"/>
      <c r="N85" s="25"/>
    </row>
    <row r="86" spans="1:14" x14ac:dyDescent="0.3">
      <c r="A86" s="110" t="s">
        <v>514</v>
      </c>
      <c r="B86" s="42" t="s">
        <v>11</v>
      </c>
      <c r="C86" s="116">
        <v>0</v>
      </c>
      <c r="G86" s="25"/>
      <c r="H86"/>
      <c r="I86" s="42"/>
      <c r="N86" s="25"/>
    </row>
    <row r="87" spans="1:14" x14ac:dyDescent="0.3">
      <c r="A87" s="110" t="s">
        <v>515</v>
      </c>
      <c r="B87" s="42" t="s">
        <v>264</v>
      </c>
      <c r="C87" s="116">
        <v>0</v>
      </c>
      <c r="G87" s="25"/>
      <c r="H87"/>
      <c r="I87" s="42"/>
      <c r="N87" s="25"/>
    </row>
    <row r="88" spans="1:14" x14ac:dyDescent="0.3">
      <c r="A88" s="110" t="s">
        <v>516</v>
      </c>
      <c r="B88" s="42" t="s">
        <v>266</v>
      </c>
      <c r="C88" s="116">
        <v>0</v>
      </c>
      <c r="G88" s="25"/>
      <c r="H88"/>
      <c r="I88" s="42"/>
      <c r="N88" s="25"/>
    </row>
    <row r="89" spans="1:14" x14ac:dyDescent="0.3">
      <c r="A89" s="110" t="s">
        <v>517</v>
      </c>
      <c r="B89" s="42" t="s">
        <v>268</v>
      </c>
      <c r="C89" s="116">
        <v>0</v>
      </c>
      <c r="G89" s="25"/>
      <c r="H89"/>
      <c r="I89" s="42"/>
      <c r="N89" s="25"/>
    </row>
    <row r="90" spans="1:14" x14ac:dyDescent="0.3">
      <c r="A90" s="110" t="s">
        <v>518</v>
      </c>
      <c r="B90" s="42" t="s">
        <v>270</v>
      </c>
      <c r="C90" s="116">
        <v>0</v>
      </c>
      <c r="G90" s="25"/>
      <c r="H90"/>
      <c r="I90" s="42"/>
      <c r="N90" s="25"/>
    </row>
    <row r="91" spans="1:14" x14ac:dyDescent="0.3">
      <c r="A91" s="110" t="s">
        <v>519</v>
      </c>
      <c r="B91" s="42" t="s">
        <v>272</v>
      </c>
      <c r="C91" s="116">
        <v>0</v>
      </c>
      <c r="G91" s="25"/>
      <c r="H91"/>
      <c r="I91" s="42"/>
      <c r="N91" s="25"/>
    </row>
    <row r="92" spans="1:14" x14ac:dyDescent="0.3">
      <c r="A92" s="110" t="s">
        <v>520</v>
      </c>
      <c r="B92" s="42" t="s">
        <v>85</v>
      </c>
      <c r="C92" s="116">
        <v>0</v>
      </c>
      <c r="G92" s="25"/>
      <c r="H92"/>
      <c r="I92" s="42"/>
      <c r="N92" s="25"/>
    </row>
    <row r="93" spans="1:14" outlineLevel="1" x14ac:dyDescent="0.3">
      <c r="A93" s="25" t="s">
        <v>521</v>
      </c>
      <c r="B93" s="54" t="s">
        <v>89</v>
      </c>
      <c r="C93" s="82"/>
      <c r="G93" s="25"/>
      <c r="H93"/>
      <c r="I93" s="42"/>
      <c r="N93" s="25"/>
    </row>
    <row r="94" spans="1:14" outlineLevel="1" x14ac:dyDescent="0.3">
      <c r="A94" s="25" t="s">
        <v>522</v>
      </c>
      <c r="B94" s="54" t="s">
        <v>89</v>
      </c>
      <c r="C94" s="82"/>
      <c r="G94" s="25"/>
      <c r="H94"/>
      <c r="I94" s="42"/>
      <c r="N94" s="25"/>
    </row>
    <row r="95" spans="1:14" outlineLevel="1" x14ac:dyDescent="0.3">
      <c r="A95" s="25" t="s">
        <v>523</v>
      </c>
      <c r="B95" s="54" t="s">
        <v>89</v>
      </c>
      <c r="C95" s="82"/>
      <c r="G95" s="25"/>
      <c r="H95"/>
      <c r="I95" s="42"/>
      <c r="N95" s="25"/>
    </row>
    <row r="96" spans="1:14" outlineLevel="1" x14ac:dyDescent="0.3">
      <c r="A96" s="25" t="s">
        <v>524</v>
      </c>
      <c r="B96" s="54" t="s">
        <v>89</v>
      </c>
      <c r="C96" s="82"/>
      <c r="G96" s="25"/>
      <c r="H96"/>
      <c r="I96" s="42"/>
      <c r="N96" s="25"/>
    </row>
    <row r="97" spans="1:14" outlineLevel="1" x14ac:dyDescent="0.3">
      <c r="A97" s="25" t="s">
        <v>525</v>
      </c>
      <c r="B97" s="54" t="s">
        <v>89</v>
      </c>
      <c r="C97" s="82"/>
      <c r="G97" s="25"/>
      <c r="H97"/>
      <c r="I97" s="42"/>
      <c r="N97" s="25"/>
    </row>
    <row r="98" spans="1:14" outlineLevel="1" x14ac:dyDescent="0.3">
      <c r="A98" s="25" t="s">
        <v>526</v>
      </c>
      <c r="B98" s="54" t="s">
        <v>89</v>
      </c>
      <c r="C98" s="82"/>
      <c r="G98" s="25"/>
      <c r="H98"/>
      <c r="I98" s="42"/>
      <c r="N98" s="25"/>
    </row>
    <row r="99" spans="1:14" outlineLevel="1" x14ac:dyDescent="0.3">
      <c r="A99" s="25" t="s">
        <v>527</v>
      </c>
      <c r="B99" s="54" t="s">
        <v>89</v>
      </c>
      <c r="C99" s="82"/>
      <c r="G99" s="25"/>
      <c r="H99"/>
      <c r="I99" s="42"/>
      <c r="N99" s="25"/>
    </row>
    <row r="100" spans="1:14" outlineLevel="1" x14ac:dyDescent="0.3">
      <c r="A100" s="25" t="s">
        <v>528</v>
      </c>
      <c r="B100" s="54" t="s">
        <v>89</v>
      </c>
      <c r="C100" s="82"/>
      <c r="G100" s="25"/>
      <c r="H100"/>
      <c r="I100" s="42"/>
      <c r="N100" s="25"/>
    </row>
    <row r="101" spans="1:14" outlineLevel="1" x14ac:dyDescent="0.3">
      <c r="A101" s="25" t="s">
        <v>529</v>
      </c>
      <c r="B101" s="54" t="s">
        <v>89</v>
      </c>
      <c r="C101" s="82"/>
      <c r="G101" s="25"/>
      <c r="H101"/>
      <c r="I101" s="42"/>
      <c r="N101" s="25"/>
    </row>
    <row r="102" spans="1:14" outlineLevel="1" x14ac:dyDescent="0.3">
      <c r="A102" s="25" t="s">
        <v>530</v>
      </c>
      <c r="B102" s="54" t="s">
        <v>89</v>
      </c>
      <c r="C102" s="82"/>
      <c r="G102" s="25"/>
      <c r="H102"/>
      <c r="I102" s="42"/>
      <c r="N102" s="25"/>
    </row>
    <row r="103" spans="1:14" ht="15" customHeight="1" x14ac:dyDescent="0.3">
      <c r="A103" s="44"/>
      <c r="B103" s="92" t="s">
        <v>694</v>
      </c>
      <c r="C103" s="83" t="s">
        <v>445</v>
      </c>
      <c r="D103" s="44"/>
      <c r="E103" s="46"/>
      <c r="F103" s="44"/>
      <c r="G103" s="47"/>
      <c r="H103"/>
      <c r="I103" s="71"/>
      <c r="J103" s="39"/>
      <c r="K103" s="39"/>
      <c r="L103" s="31"/>
      <c r="M103" s="39"/>
      <c r="N103" s="58"/>
    </row>
    <row r="104" spans="1:14" x14ac:dyDescent="0.3">
      <c r="A104" s="25" t="s">
        <v>531</v>
      </c>
      <c r="B104" s="42" t="s">
        <v>864</v>
      </c>
      <c r="C104" s="116">
        <v>0.20674858632793799</v>
      </c>
      <c r="G104" s="25"/>
      <c r="H104"/>
      <c r="I104" s="42"/>
      <c r="N104" s="25"/>
    </row>
    <row r="105" spans="1:14" x14ac:dyDescent="0.3">
      <c r="A105" s="25" t="s">
        <v>532</v>
      </c>
      <c r="B105" s="42" t="s">
        <v>865</v>
      </c>
      <c r="C105" s="116">
        <v>0.30420654694253502</v>
      </c>
      <c r="G105" s="25"/>
      <c r="H105"/>
      <c r="I105" s="42"/>
      <c r="N105" s="25"/>
    </row>
    <row r="106" spans="1:14" x14ac:dyDescent="0.3">
      <c r="A106" s="25" t="s">
        <v>533</v>
      </c>
      <c r="B106" s="42" t="s">
        <v>866</v>
      </c>
      <c r="C106" s="116">
        <v>0.104330624500694</v>
      </c>
      <c r="G106" s="25"/>
      <c r="H106"/>
      <c r="I106" s="42"/>
      <c r="N106" s="25"/>
    </row>
    <row r="107" spans="1:14" x14ac:dyDescent="0.3">
      <c r="A107" s="25" t="s">
        <v>534</v>
      </c>
      <c r="B107" s="42" t="s">
        <v>867</v>
      </c>
      <c r="C107" s="116">
        <v>8.7879497362743003E-2</v>
      </c>
      <c r="G107" s="25"/>
      <c r="H107"/>
      <c r="I107" s="42"/>
      <c r="N107" s="25"/>
    </row>
    <row r="108" spans="1:14" x14ac:dyDescent="0.3">
      <c r="A108" s="25" t="s">
        <v>535</v>
      </c>
      <c r="B108" s="42" t="s">
        <v>868</v>
      </c>
      <c r="C108" s="116">
        <v>0.13678982189630401</v>
      </c>
      <c r="G108" s="25"/>
      <c r="H108"/>
      <c r="I108" s="42"/>
      <c r="N108" s="25"/>
    </row>
    <row r="109" spans="1:14" x14ac:dyDescent="0.3">
      <c r="A109" s="25" t="s">
        <v>536</v>
      </c>
      <c r="B109" s="42" t="s">
        <v>869</v>
      </c>
      <c r="C109" s="116">
        <v>8.7933329807234603E-2</v>
      </c>
      <c r="G109" s="25"/>
      <c r="H109"/>
      <c r="I109" s="42"/>
      <c r="N109" s="25"/>
    </row>
    <row r="110" spans="1:14" x14ac:dyDescent="0.3">
      <c r="A110" s="25" t="s">
        <v>537</v>
      </c>
      <c r="B110" s="42" t="s">
        <v>870</v>
      </c>
      <c r="C110" s="116">
        <v>1.9456282001884002E-2</v>
      </c>
      <c r="G110" s="25"/>
      <c r="H110"/>
      <c r="I110" s="42"/>
      <c r="N110" s="25"/>
    </row>
    <row r="111" spans="1:14" x14ac:dyDescent="0.3">
      <c r="A111" s="25" t="s">
        <v>538</v>
      </c>
      <c r="B111" s="42" t="s">
        <v>871</v>
      </c>
      <c r="C111" s="116">
        <v>1.81124015603761E-2</v>
      </c>
      <c r="G111" s="25"/>
      <c r="H111"/>
      <c r="I111" s="42"/>
      <c r="N111" s="25"/>
    </row>
    <row r="112" spans="1:14" x14ac:dyDescent="0.3">
      <c r="A112" s="25" t="s">
        <v>539</v>
      </c>
      <c r="B112" s="42" t="s">
        <v>872</v>
      </c>
      <c r="C112" s="116">
        <v>3.4542909600289697E-2</v>
      </c>
      <c r="G112" s="25"/>
      <c r="H112"/>
      <c r="I112" s="42"/>
      <c r="N112" s="25"/>
    </row>
    <row r="113" spans="1:14" x14ac:dyDescent="0.3">
      <c r="A113" s="25" t="s">
        <v>540</v>
      </c>
      <c r="B113" s="42"/>
      <c r="C113" s="82"/>
      <c r="G113" s="25"/>
      <c r="H113"/>
      <c r="I113" s="42"/>
      <c r="N113" s="25"/>
    </row>
    <row r="114" spans="1:14" x14ac:dyDescent="0.3">
      <c r="A114" s="25" t="s">
        <v>541</v>
      </c>
      <c r="B114" s="42"/>
      <c r="C114" s="82"/>
      <c r="G114" s="25"/>
      <c r="H114"/>
      <c r="I114" s="42"/>
      <c r="N114" s="25"/>
    </row>
    <row r="115" spans="1:14" x14ac:dyDescent="0.3">
      <c r="A115" s="25" t="s">
        <v>542</v>
      </c>
      <c r="B115" s="42"/>
      <c r="C115" s="82"/>
      <c r="G115" s="25"/>
      <c r="H115"/>
      <c r="I115" s="42"/>
      <c r="N115" s="25"/>
    </row>
    <row r="116" spans="1:14" x14ac:dyDescent="0.3">
      <c r="A116" s="25" t="s">
        <v>543</v>
      </c>
      <c r="B116" s="42"/>
      <c r="C116" s="82"/>
      <c r="G116" s="25"/>
      <c r="H116"/>
      <c r="I116" s="42"/>
      <c r="N116" s="25"/>
    </row>
    <row r="117" spans="1:14" x14ac:dyDescent="0.3">
      <c r="A117" s="25" t="s">
        <v>544</v>
      </c>
      <c r="B117" s="42"/>
      <c r="C117" s="82"/>
      <c r="G117" s="25"/>
      <c r="H117"/>
      <c r="I117" s="42"/>
      <c r="N117" s="25"/>
    </row>
    <row r="118" spans="1:14" x14ac:dyDescent="0.3">
      <c r="A118" s="25" t="s">
        <v>545</v>
      </c>
      <c r="B118" s="42"/>
      <c r="C118" s="82"/>
      <c r="G118" s="25"/>
      <c r="H118"/>
      <c r="I118" s="42"/>
      <c r="N118" s="25"/>
    </row>
    <row r="119" spans="1:14" x14ac:dyDescent="0.3">
      <c r="A119" s="25" t="s">
        <v>546</v>
      </c>
      <c r="B119" s="42"/>
      <c r="C119" s="82"/>
      <c r="G119" s="25"/>
      <c r="H119"/>
      <c r="I119" s="42"/>
      <c r="N119" s="25"/>
    </row>
    <row r="120" spans="1:14" x14ac:dyDescent="0.3">
      <c r="A120" s="25" t="s">
        <v>547</v>
      </c>
      <c r="B120" s="42"/>
      <c r="C120" s="82"/>
      <c r="G120" s="25"/>
      <c r="H120"/>
      <c r="I120" s="42"/>
      <c r="N120" s="25"/>
    </row>
    <row r="121" spans="1:14" x14ac:dyDescent="0.3">
      <c r="A121" s="25" t="s">
        <v>548</v>
      </c>
      <c r="B121" s="42"/>
      <c r="C121" s="82"/>
      <c r="G121" s="25"/>
      <c r="H121"/>
      <c r="I121" s="42"/>
      <c r="N121" s="25"/>
    </row>
    <row r="122" spans="1:14" x14ac:dyDescent="0.3">
      <c r="A122" s="25" t="s">
        <v>549</v>
      </c>
      <c r="B122" s="42"/>
      <c r="C122" s="82"/>
      <c r="G122" s="25"/>
      <c r="H122"/>
      <c r="I122" s="42"/>
      <c r="N122" s="25"/>
    </row>
    <row r="123" spans="1:14" x14ac:dyDescent="0.3">
      <c r="A123" s="25" t="s">
        <v>550</v>
      </c>
      <c r="B123" s="42"/>
      <c r="C123" s="82"/>
      <c r="G123" s="25"/>
      <c r="H123"/>
      <c r="I123" s="42"/>
      <c r="N123" s="25"/>
    </row>
    <row r="124" spans="1:14" x14ac:dyDescent="0.3">
      <c r="A124" s="25" t="s">
        <v>551</v>
      </c>
      <c r="B124" s="42"/>
      <c r="C124" s="82"/>
      <c r="G124" s="25"/>
      <c r="H124"/>
      <c r="I124" s="42"/>
      <c r="N124" s="25"/>
    </row>
    <row r="125" spans="1:14" x14ac:dyDescent="0.3">
      <c r="A125" s="25" t="s">
        <v>552</v>
      </c>
      <c r="B125" s="42"/>
      <c r="C125" s="82"/>
      <c r="G125" s="25"/>
      <c r="H125"/>
      <c r="I125" s="42"/>
      <c r="N125" s="25"/>
    </row>
    <row r="126" spans="1:14" x14ac:dyDescent="0.3">
      <c r="A126" s="25" t="s">
        <v>553</v>
      </c>
      <c r="B126" s="42"/>
      <c r="C126" s="82"/>
      <c r="G126" s="25"/>
      <c r="H126"/>
      <c r="I126" s="42"/>
      <c r="N126" s="25"/>
    </row>
    <row r="127" spans="1:14" x14ac:dyDescent="0.3">
      <c r="A127" s="25" t="s">
        <v>554</v>
      </c>
      <c r="B127" s="42"/>
      <c r="C127" s="82"/>
      <c r="G127" s="25"/>
      <c r="H127"/>
      <c r="I127" s="42"/>
      <c r="N127" s="25"/>
    </row>
    <row r="128" spans="1:14" x14ac:dyDescent="0.3">
      <c r="A128" s="25" t="s">
        <v>555</v>
      </c>
      <c r="B128" s="42"/>
      <c r="G128" s="25"/>
      <c r="H128"/>
      <c r="I128" s="42"/>
      <c r="N128" s="25"/>
    </row>
    <row r="129" spans="1:14" x14ac:dyDescent="0.3">
      <c r="A129" s="44"/>
      <c r="B129" s="45" t="s">
        <v>421</v>
      </c>
      <c r="C129" s="44" t="s">
        <v>445</v>
      </c>
      <c r="D129" s="44"/>
      <c r="E129" s="44"/>
      <c r="F129" s="47"/>
      <c r="G129" s="47"/>
      <c r="H129"/>
      <c r="I129" s="71"/>
      <c r="J129" s="39"/>
      <c r="K129" s="39"/>
      <c r="L129" s="39"/>
      <c r="M129" s="58"/>
      <c r="N129" s="58"/>
    </row>
    <row r="130" spans="1:14" x14ac:dyDescent="0.3">
      <c r="A130" s="25" t="s">
        <v>556</v>
      </c>
      <c r="B130" s="25" t="s">
        <v>422</v>
      </c>
      <c r="C130" s="82">
        <v>0.42327347159993101</v>
      </c>
      <c r="D130"/>
      <c r="E130"/>
      <c r="F130"/>
      <c r="G130"/>
      <c r="H130"/>
      <c r="K130" s="67"/>
      <c r="L130" s="67"/>
      <c r="M130" s="67"/>
      <c r="N130" s="67"/>
    </row>
    <row r="131" spans="1:14" x14ac:dyDescent="0.3">
      <c r="A131" s="25" t="s">
        <v>557</v>
      </c>
      <c r="B131" s="25" t="s">
        <v>423</v>
      </c>
      <c r="C131" s="116">
        <v>0.57672652840006799</v>
      </c>
      <c r="D131"/>
      <c r="E131"/>
      <c r="F131"/>
      <c r="G131"/>
      <c r="H131"/>
      <c r="K131" s="67"/>
      <c r="L131" s="67"/>
      <c r="M131" s="67"/>
      <c r="N131" s="67"/>
    </row>
    <row r="132" spans="1:14" x14ac:dyDescent="0.3">
      <c r="A132" s="25" t="s">
        <v>558</v>
      </c>
      <c r="B132" s="25" t="s">
        <v>85</v>
      </c>
      <c r="C132" s="82"/>
      <c r="D132"/>
      <c r="E132"/>
      <c r="F132"/>
      <c r="G132"/>
      <c r="H132"/>
      <c r="K132" s="67"/>
      <c r="L132" s="67"/>
      <c r="M132" s="67"/>
      <c r="N132" s="67"/>
    </row>
    <row r="133" spans="1:14" outlineLevel="1" x14ac:dyDescent="0.3">
      <c r="A133" s="25" t="s">
        <v>559</v>
      </c>
      <c r="C133" s="82"/>
      <c r="D133"/>
      <c r="E133"/>
      <c r="F133"/>
      <c r="G133"/>
      <c r="H133"/>
      <c r="K133" s="67"/>
      <c r="L133" s="67"/>
      <c r="M133" s="67"/>
      <c r="N133" s="67"/>
    </row>
    <row r="134" spans="1:14" outlineLevel="1" x14ac:dyDescent="0.3">
      <c r="A134" s="25" t="s">
        <v>560</v>
      </c>
      <c r="C134" s="82"/>
      <c r="D134"/>
      <c r="E134"/>
      <c r="F134"/>
      <c r="G134"/>
      <c r="H134"/>
      <c r="K134" s="67"/>
      <c r="L134" s="67"/>
      <c r="M134" s="67"/>
      <c r="N134" s="67"/>
    </row>
    <row r="135" spans="1:14" outlineLevel="1" x14ac:dyDescent="0.3">
      <c r="A135" s="25" t="s">
        <v>561</v>
      </c>
      <c r="C135" s="82"/>
      <c r="D135"/>
      <c r="E135"/>
      <c r="F135"/>
      <c r="G135"/>
      <c r="H135"/>
      <c r="K135" s="67"/>
      <c r="L135" s="67"/>
      <c r="M135" s="67"/>
      <c r="N135" s="67"/>
    </row>
    <row r="136" spans="1:14" outlineLevel="1" x14ac:dyDescent="0.3">
      <c r="A136" s="25" t="s">
        <v>562</v>
      </c>
      <c r="C136" s="82"/>
      <c r="D136"/>
      <c r="E136"/>
      <c r="F136"/>
      <c r="G136"/>
      <c r="H136"/>
      <c r="K136" s="67"/>
      <c r="L136" s="67"/>
      <c r="M136" s="67"/>
      <c r="N136" s="67"/>
    </row>
    <row r="137" spans="1:14" x14ac:dyDescent="0.3">
      <c r="A137" s="44"/>
      <c r="B137" s="45" t="s">
        <v>424</v>
      </c>
      <c r="C137" s="44" t="s">
        <v>445</v>
      </c>
      <c r="D137" s="44"/>
      <c r="E137" s="44"/>
      <c r="F137" s="47"/>
      <c r="G137" s="47"/>
      <c r="H137"/>
      <c r="I137" s="71"/>
      <c r="J137" s="39"/>
      <c r="K137" s="39"/>
      <c r="L137" s="39"/>
      <c r="M137" s="58"/>
      <c r="N137" s="58"/>
    </row>
    <row r="138" spans="1:14" x14ac:dyDescent="0.3">
      <c r="A138" s="25" t="s">
        <v>563</v>
      </c>
      <c r="B138" s="25" t="s">
        <v>425</v>
      </c>
      <c r="C138" s="82">
        <v>0.230851241719329</v>
      </c>
      <c r="D138" s="73"/>
      <c r="E138" s="73"/>
      <c r="F138" s="62"/>
      <c r="G138" s="50"/>
      <c r="H138"/>
      <c r="K138" s="73"/>
      <c r="L138" s="73"/>
      <c r="M138" s="62"/>
      <c r="N138" s="50"/>
    </row>
    <row r="139" spans="1:14" x14ac:dyDescent="0.3">
      <c r="A139" s="25" t="s">
        <v>564</v>
      </c>
      <c r="B139" s="25" t="s">
        <v>426</v>
      </c>
      <c r="C139" s="116">
        <v>0.769131714678297</v>
      </c>
      <c r="D139" s="73"/>
      <c r="E139" s="73"/>
      <c r="F139" s="62"/>
      <c r="G139" s="50"/>
      <c r="H139"/>
      <c r="K139" s="73"/>
      <c r="L139" s="73"/>
      <c r="M139" s="62"/>
      <c r="N139" s="50"/>
    </row>
    <row r="140" spans="1:14" x14ac:dyDescent="0.3">
      <c r="A140" s="25" t="s">
        <v>565</v>
      </c>
      <c r="B140" s="25" t="s">
        <v>85</v>
      </c>
      <c r="C140" s="116">
        <v>1.7043602372319799E-5</v>
      </c>
      <c r="D140" s="73"/>
      <c r="E140" s="73"/>
      <c r="F140" s="62"/>
      <c r="G140" s="50"/>
      <c r="H140"/>
      <c r="K140" s="73"/>
      <c r="L140" s="73"/>
      <c r="M140" s="62"/>
      <c r="N140" s="50"/>
    </row>
    <row r="141" spans="1:14" outlineLevel="1" x14ac:dyDescent="0.3">
      <c r="A141" s="25" t="s">
        <v>566</v>
      </c>
      <c r="C141" s="82"/>
      <c r="D141" s="73"/>
      <c r="E141" s="73"/>
      <c r="F141" s="62"/>
      <c r="G141" s="50"/>
      <c r="H141"/>
      <c r="K141" s="73"/>
      <c r="L141" s="73"/>
      <c r="M141" s="62"/>
      <c r="N141" s="50"/>
    </row>
    <row r="142" spans="1:14" outlineLevel="1" x14ac:dyDescent="0.3">
      <c r="A142" s="25" t="s">
        <v>567</v>
      </c>
      <c r="C142" s="82"/>
      <c r="D142" s="73"/>
      <c r="E142" s="73"/>
      <c r="F142" s="62"/>
      <c r="G142" s="50"/>
      <c r="H142"/>
      <c r="K142" s="73"/>
      <c r="L142" s="73"/>
      <c r="M142" s="62"/>
      <c r="N142" s="50"/>
    </row>
    <row r="143" spans="1:14" outlineLevel="1" x14ac:dyDescent="0.3">
      <c r="A143" s="25" t="s">
        <v>568</v>
      </c>
      <c r="C143" s="82"/>
      <c r="D143" s="73"/>
      <c r="E143" s="73"/>
      <c r="F143" s="62"/>
      <c r="G143" s="50"/>
      <c r="H143"/>
      <c r="K143" s="73"/>
      <c r="L143" s="73"/>
      <c r="M143" s="62"/>
      <c r="N143" s="50"/>
    </row>
    <row r="144" spans="1:14" outlineLevel="1" x14ac:dyDescent="0.3">
      <c r="A144" s="25" t="s">
        <v>569</v>
      </c>
      <c r="C144" s="82"/>
      <c r="D144" s="73"/>
      <c r="E144" s="73"/>
      <c r="F144" s="62"/>
      <c r="G144" s="50"/>
      <c r="H144"/>
      <c r="K144" s="73"/>
      <c r="L144" s="73"/>
      <c r="M144" s="62"/>
      <c r="N144" s="50"/>
    </row>
    <row r="145" spans="1:14" outlineLevel="1" x14ac:dyDescent="0.3">
      <c r="A145" s="25" t="s">
        <v>570</v>
      </c>
      <c r="C145" s="82"/>
      <c r="D145" s="73"/>
      <c r="E145" s="73"/>
      <c r="F145" s="62"/>
      <c r="G145" s="50"/>
      <c r="H145"/>
      <c r="K145" s="73"/>
      <c r="L145" s="73"/>
      <c r="M145" s="62"/>
      <c r="N145" s="50"/>
    </row>
    <row r="146" spans="1:14" outlineLevel="1" x14ac:dyDescent="0.3">
      <c r="A146" s="25" t="s">
        <v>571</v>
      </c>
      <c r="C146" s="82"/>
      <c r="D146" s="73"/>
      <c r="E146" s="73"/>
      <c r="F146" s="62"/>
      <c r="G146" s="50"/>
      <c r="H146"/>
      <c r="K146" s="73"/>
      <c r="L146" s="73"/>
      <c r="M146" s="62"/>
      <c r="N146" s="50"/>
    </row>
    <row r="147" spans="1:14" x14ac:dyDescent="0.3">
      <c r="A147" s="44"/>
      <c r="B147" s="45" t="s">
        <v>572</v>
      </c>
      <c r="C147" s="44" t="s">
        <v>57</v>
      </c>
      <c r="D147" s="44"/>
      <c r="E147" s="44"/>
      <c r="F147" s="44" t="s">
        <v>445</v>
      </c>
      <c r="G147" s="47"/>
      <c r="H147"/>
      <c r="I147" s="71"/>
      <c r="J147" s="39"/>
      <c r="K147" s="39"/>
      <c r="L147" s="39"/>
      <c r="M147" s="39"/>
      <c r="N147" s="58"/>
    </row>
    <row r="148" spans="1:14" x14ac:dyDescent="0.3">
      <c r="A148" s="25" t="s">
        <v>573</v>
      </c>
      <c r="B148" s="42" t="s">
        <v>574</v>
      </c>
      <c r="C148" s="86">
        <v>699.77913430727699</v>
      </c>
      <c r="D148" s="73"/>
      <c r="E148" s="73"/>
      <c r="F148" s="93">
        <f>IF($C$152=0,"",IF(C148="[for completion]","",C148/$C$152))</f>
        <v>0.19236705344482879</v>
      </c>
      <c r="G148" s="50"/>
      <c r="H148"/>
      <c r="I148" s="42"/>
      <c r="K148" s="73"/>
      <c r="L148" s="73"/>
      <c r="M148" s="51"/>
      <c r="N148" s="50"/>
    </row>
    <row r="149" spans="1:14" x14ac:dyDescent="0.3">
      <c r="A149" s="25" t="s">
        <v>575</v>
      </c>
      <c r="B149" s="42" t="s">
        <v>576</v>
      </c>
      <c r="C149" s="106">
        <v>1172.88380594974</v>
      </c>
      <c r="D149" s="73"/>
      <c r="E149" s="73"/>
      <c r="F149" s="93">
        <f>IF($C$152=0,"",IF(C149="[for completion]","",C149/$C$152))</f>
        <v>0.32242201963774897</v>
      </c>
      <c r="G149" s="50"/>
      <c r="H149"/>
      <c r="I149" s="42"/>
      <c r="K149" s="73"/>
      <c r="L149" s="73"/>
      <c r="M149" s="51"/>
      <c r="N149" s="50"/>
    </row>
    <row r="150" spans="1:14" x14ac:dyDescent="0.3">
      <c r="A150" s="25" t="s">
        <v>577</v>
      </c>
      <c r="B150" s="42" t="s">
        <v>578</v>
      </c>
      <c r="C150" s="106">
        <v>1575.4050327080799</v>
      </c>
      <c r="D150" s="73"/>
      <c r="E150" s="73"/>
      <c r="F150" s="93">
        <f>IF($C$152=0,"",IF(C150="[for completion]","",C150/$C$152))</f>
        <v>0.43307382181980558</v>
      </c>
      <c r="G150" s="50"/>
      <c r="H150"/>
      <c r="I150" s="42"/>
      <c r="K150" s="73"/>
      <c r="L150" s="73"/>
      <c r="M150" s="51"/>
      <c r="N150" s="50"/>
    </row>
    <row r="151" spans="1:14" ht="15" customHeight="1" x14ac:dyDescent="0.3">
      <c r="A151" s="25" t="s">
        <v>579</v>
      </c>
      <c r="B151" s="42" t="s">
        <v>580</v>
      </c>
      <c r="C151" s="106">
        <v>189.660638956356</v>
      </c>
      <c r="D151" s="73"/>
      <c r="E151" s="73"/>
      <c r="F151" s="93">
        <f>IF($C$152=0,"",IF(C151="[for completion]","",C151/$C$152))</f>
        <v>5.2137105097616675E-2</v>
      </c>
      <c r="G151" s="50"/>
      <c r="H151"/>
      <c r="I151" s="42"/>
      <c r="K151" s="73"/>
      <c r="L151" s="73"/>
      <c r="M151" s="51"/>
      <c r="N151" s="50"/>
    </row>
    <row r="152" spans="1:14" ht="15" customHeight="1" x14ac:dyDescent="0.3">
      <c r="A152" s="25" t="s">
        <v>581</v>
      </c>
      <c r="B152" s="52" t="s">
        <v>87</v>
      </c>
      <c r="C152" s="88">
        <f>SUM(C148:C151)</f>
        <v>3637.7286119214527</v>
      </c>
      <c r="D152" s="73"/>
      <c r="E152" s="73"/>
      <c r="F152" s="82">
        <f>SUM(F148:F151)</f>
        <v>1</v>
      </c>
      <c r="G152" s="50"/>
      <c r="H152"/>
      <c r="I152" s="42"/>
      <c r="K152" s="73"/>
      <c r="L152" s="73"/>
      <c r="M152" s="51"/>
      <c r="N152" s="50"/>
    </row>
    <row r="153" spans="1:14" ht="15" customHeight="1" outlineLevel="1" x14ac:dyDescent="0.3">
      <c r="A153" s="25" t="s">
        <v>582</v>
      </c>
      <c r="B153" s="54" t="s">
        <v>583</v>
      </c>
      <c r="C153" s="106">
        <v>0</v>
      </c>
      <c r="D153" s="73"/>
      <c r="E153" s="73"/>
      <c r="F153" s="93">
        <f>IF($C$152=0,"",IF(C153="[for completion]","",C153/$C$152))</f>
        <v>0</v>
      </c>
      <c r="G153" s="50"/>
      <c r="H153"/>
      <c r="I153" s="42"/>
      <c r="K153" s="73"/>
      <c r="L153" s="73"/>
      <c r="M153" s="51"/>
      <c r="N153" s="50"/>
    </row>
    <row r="154" spans="1:14" ht="15" customHeight="1" outlineLevel="1" x14ac:dyDescent="0.3">
      <c r="A154" s="25" t="s">
        <v>584</v>
      </c>
      <c r="B154" s="54" t="s">
        <v>585</v>
      </c>
      <c r="C154" s="106">
        <v>83.400641335040007</v>
      </c>
      <c r="D154" s="73"/>
      <c r="E154" s="73"/>
      <c r="F154" s="93">
        <f t="shared" ref="F154:F159" si="2">IF($C$152=0,"",IF(C154="[for completion]","",C154/$C$152))</f>
        <v>2.2926570459852882E-2</v>
      </c>
      <c r="G154" s="50"/>
      <c r="H154"/>
      <c r="I154" s="42"/>
      <c r="K154" s="73"/>
      <c r="L154" s="73"/>
      <c r="M154" s="51"/>
      <c r="N154" s="50"/>
    </row>
    <row r="155" spans="1:14" ht="15" customHeight="1" outlineLevel="1" x14ac:dyDescent="0.3">
      <c r="A155" s="25" t="s">
        <v>586</v>
      </c>
      <c r="B155" s="54" t="s">
        <v>587</v>
      </c>
      <c r="C155" s="106">
        <v>616.37849297223602</v>
      </c>
      <c r="D155" s="73"/>
      <c r="E155" s="73"/>
      <c r="F155" s="93">
        <f t="shared" si="2"/>
        <v>0.16944048298497566</v>
      </c>
      <c r="G155" s="50"/>
      <c r="H155"/>
      <c r="I155" s="42"/>
      <c r="K155" s="73"/>
      <c r="L155" s="73"/>
      <c r="M155" s="51"/>
      <c r="N155" s="50"/>
    </row>
    <row r="156" spans="1:14" ht="15" customHeight="1" outlineLevel="1" x14ac:dyDescent="0.3">
      <c r="A156" s="25" t="s">
        <v>588</v>
      </c>
      <c r="B156" s="54" t="s">
        <v>589</v>
      </c>
      <c r="C156" s="106">
        <v>580.09736986474104</v>
      </c>
      <c r="D156" s="73"/>
      <c r="E156" s="73"/>
      <c r="F156" s="93">
        <f t="shared" si="2"/>
        <v>0.15946691789037359</v>
      </c>
      <c r="G156" s="50"/>
      <c r="H156"/>
      <c r="I156" s="42"/>
      <c r="K156" s="73"/>
      <c r="L156" s="73"/>
      <c r="M156" s="51"/>
      <c r="N156" s="50"/>
    </row>
    <row r="157" spans="1:14" ht="15" customHeight="1" outlineLevel="1" x14ac:dyDescent="0.3">
      <c r="A157" s="25" t="s">
        <v>590</v>
      </c>
      <c r="B157" s="54" t="s">
        <v>591</v>
      </c>
      <c r="C157" s="106">
        <v>592.78643608499999</v>
      </c>
      <c r="D157" s="73"/>
      <c r="E157" s="73"/>
      <c r="F157" s="93">
        <f t="shared" si="2"/>
        <v>0.16295510174737568</v>
      </c>
      <c r="G157" s="50"/>
      <c r="H157"/>
      <c r="I157" s="42"/>
      <c r="K157" s="73"/>
      <c r="L157" s="73"/>
      <c r="M157" s="51"/>
      <c r="N157" s="50"/>
    </row>
    <row r="158" spans="1:14" ht="15" customHeight="1" outlineLevel="1" x14ac:dyDescent="0.3">
      <c r="A158" s="25" t="s">
        <v>592</v>
      </c>
      <c r="B158" s="54" t="s">
        <v>593</v>
      </c>
      <c r="C158" s="106">
        <v>1299.6370564024901</v>
      </c>
      <c r="D158" s="73"/>
      <c r="E158" s="73"/>
      <c r="F158" s="93">
        <f t="shared" si="2"/>
        <v>0.35726608415574468</v>
      </c>
      <c r="G158" s="50"/>
      <c r="H158"/>
      <c r="I158" s="42"/>
      <c r="K158" s="73"/>
      <c r="L158" s="73"/>
      <c r="M158" s="51"/>
      <c r="N158" s="50"/>
    </row>
    <row r="159" spans="1:14" ht="15" customHeight="1" outlineLevel="1" x14ac:dyDescent="0.3">
      <c r="A159" s="25" t="s">
        <v>594</v>
      </c>
      <c r="B159" s="54" t="s">
        <v>595</v>
      </c>
      <c r="C159" s="106">
        <v>275.76797630558201</v>
      </c>
      <c r="D159" s="73"/>
      <c r="E159" s="73"/>
      <c r="F159" s="93">
        <f t="shared" si="2"/>
        <v>7.5807737664058739E-2</v>
      </c>
      <c r="G159" s="50"/>
      <c r="H159"/>
      <c r="I159" s="42"/>
      <c r="K159" s="73"/>
      <c r="L159" s="73"/>
      <c r="M159" s="51"/>
      <c r="N159" s="50"/>
    </row>
    <row r="160" spans="1:14" ht="15" customHeight="1" outlineLevel="1" x14ac:dyDescent="0.3">
      <c r="A160" s="25" t="s">
        <v>596</v>
      </c>
      <c r="B160" s="54"/>
      <c r="D160" s="73"/>
      <c r="E160" s="73"/>
      <c r="F160" s="51"/>
      <c r="G160" s="50"/>
      <c r="H160"/>
      <c r="I160" s="42"/>
      <c r="K160" s="73"/>
      <c r="L160" s="73"/>
      <c r="M160" s="51"/>
      <c r="N160" s="50"/>
    </row>
    <row r="161" spans="1:14" ht="15" customHeight="1" outlineLevel="1" x14ac:dyDescent="0.3">
      <c r="A161" s="25" t="s">
        <v>597</v>
      </c>
      <c r="B161" s="54"/>
      <c r="D161" s="73"/>
      <c r="E161" s="73"/>
      <c r="F161" s="51"/>
      <c r="G161" s="50"/>
      <c r="H161"/>
      <c r="I161" s="42"/>
      <c r="K161" s="73"/>
      <c r="L161" s="73"/>
      <c r="M161" s="51"/>
      <c r="N161" s="50"/>
    </row>
    <row r="162" spans="1:14" ht="15" customHeight="1" outlineLevel="1" x14ac:dyDescent="0.3">
      <c r="A162" s="25" t="s">
        <v>598</v>
      </c>
      <c r="B162" s="54"/>
      <c r="D162" s="73"/>
      <c r="E162" s="73"/>
      <c r="F162" s="51"/>
      <c r="G162" s="50"/>
      <c r="H162"/>
      <c r="I162" s="42"/>
      <c r="K162" s="73"/>
      <c r="L162" s="73"/>
      <c r="M162" s="51"/>
      <c r="N162" s="50"/>
    </row>
    <row r="163" spans="1:14" ht="15" customHeight="1" outlineLevel="1" x14ac:dyDescent="0.3">
      <c r="A163" s="25" t="s">
        <v>599</v>
      </c>
      <c r="B163" s="54"/>
      <c r="D163" s="73"/>
      <c r="E163" s="73"/>
      <c r="F163" s="51"/>
      <c r="G163" s="50"/>
      <c r="H163"/>
      <c r="I163" s="42"/>
      <c r="K163" s="73"/>
      <c r="L163" s="73"/>
      <c r="M163" s="51"/>
      <c r="N163" s="50"/>
    </row>
    <row r="164" spans="1:14" ht="15" customHeight="1" outlineLevel="1" x14ac:dyDescent="0.3">
      <c r="A164" s="25" t="s">
        <v>600</v>
      </c>
      <c r="B164" s="42"/>
      <c r="D164" s="73"/>
      <c r="E164" s="73"/>
      <c r="F164" s="51"/>
      <c r="G164" s="50"/>
      <c r="H164"/>
      <c r="I164" s="42"/>
      <c r="K164" s="73"/>
      <c r="L164" s="73"/>
      <c r="M164" s="51"/>
      <c r="N164" s="50"/>
    </row>
    <row r="165" spans="1:14" outlineLevel="1" x14ac:dyDescent="0.3">
      <c r="A165" s="25" t="s">
        <v>601</v>
      </c>
      <c r="B165" s="55"/>
      <c r="C165" s="55"/>
      <c r="D165" s="55"/>
      <c r="E165" s="55"/>
      <c r="F165" s="51"/>
      <c r="G165" s="50"/>
      <c r="H165"/>
      <c r="I165" s="52"/>
      <c r="J165" s="42"/>
      <c r="K165" s="73"/>
      <c r="L165" s="73"/>
      <c r="M165" s="62"/>
      <c r="N165" s="50"/>
    </row>
    <row r="166" spans="1:14" ht="15" customHeight="1" x14ac:dyDescent="0.3">
      <c r="A166" s="44"/>
      <c r="B166" s="124" t="s">
        <v>602</v>
      </c>
      <c r="C166" s="44" t="s">
        <v>445</v>
      </c>
      <c r="D166" s="44"/>
      <c r="E166" s="44"/>
      <c r="F166" s="47"/>
      <c r="G166" s="47"/>
      <c r="H166"/>
      <c r="I166" s="71"/>
      <c r="J166" s="39"/>
      <c r="K166" s="39"/>
      <c r="L166" s="39"/>
      <c r="M166" s="58"/>
      <c r="N166" s="58"/>
    </row>
    <row r="167" spans="1:14" x14ac:dyDescent="0.3">
      <c r="A167" s="25" t="s">
        <v>603</v>
      </c>
      <c r="B167" s="115" t="s">
        <v>427</v>
      </c>
      <c r="C167" s="82">
        <v>0</v>
      </c>
      <c r="D167"/>
      <c r="E167" s="23"/>
      <c r="F167" s="23"/>
      <c r="G167"/>
      <c r="H167"/>
      <c r="K167" s="67"/>
      <c r="L167" s="23"/>
      <c r="M167" s="23"/>
      <c r="N167" s="67"/>
    </row>
    <row r="168" spans="1:14" outlineLevel="1" x14ac:dyDescent="0.3">
      <c r="A168" s="25" t="s">
        <v>604</v>
      </c>
      <c r="B168" s="104" t="s">
        <v>809</v>
      </c>
      <c r="C168" s="116">
        <v>0</v>
      </c>
      <c r="D168"/>
      <c r="E168" s="23"/>
      <c r="F168" s="23"/>
      <c r="G168"/>
      <c r="H168"/>
      <c r="K168" s="67"/>
      <c r="L168" s="23"/>
      <c r="M168" s="23"/>
      <c r="N168" s="67"/>
    </row>
    <row r="169" spans="1:14" outlineLevel="1" x14ac:dyDescent="0.3">
      <c r="A169" s="25" t="s">
        <v>605</v>
      </c>
      <c r="D169"/>
      <c r="E169" s="23"/>
      <c r="F169" s="23"/>
      <c r="G169"/>
      <c r="H169"/>
      <c r="K169" s="67"/>
      <c r="L169" s="23"/>
      <c r="M169" s="23"/>
      <c r="N169" s="67"/>
    </row>
    <row r="170" spans="1:14" outlineLevel="1" x14ac:dyDescent="0.3">
      <c r="A170" s="25" t="s">
        <v>606</v>
      </c>
      <c r="D170"/>
      <c r="E170" s="23"/>
      <c r="F170" s="23"/>
      <c r="G170"/>
      <c r="H170"/>
      <c r="K170" s="67"/>
      <c r="L170" s="23"/>
      <c r="M170" s="23"/>
      <c r="N170" s="67"/>
    </row>
    <row r="171" spans="1:14" outlineLevel="1" x14ac:dyDescent="0.3">
      <c r="A171" s="25" t="s">
        <v>607</v>
      </c>
      <c r="D171"/>
      <c r="E171" s="23"/>
      <c r="F171" s="23"/>
      <c r="G171"/>
      <c r="H171"/>
      <c r="K171" s="67"/>
      <c r="L171" s="23"/>
      <c r="M171" s="23"/>
      <c r="N171" s="67"/>
    </row>
    <row r="172" spans="1:14" x14ac:dyDescent="0.3">
      <c r="A172" s="44"/>
      <c r="B172" s="45" t="s">
        <v>608</v>
      </c>
      <c r="C172" s="44" t="s">
        <v>445</v>
      </c>
      <c r="D172" s="44"/>
      <c r="E172" s="44"/>
      <c r="F172" s="47"/>
      <c r="G172" s="47"/>
      <c r="H172"/>
      <c r="I172" s="71"/>
      <c r="J172" s="39"/>
      <c r="K172" s="39"/>
      <c r="L172" s="39"/>
      <c r="M172" s="58"/>
      <c r="N172" s="58"/>
    </row>
    <row r="173" spans="1:14" ht="15" customHeight="1" x14ac:dyDescent="0.3">
      <c r="A173" s="25" t="s">
        <v>609</v>
      </c>
      <c r="B173" s="25" t="s">
        <v>610</v>
      </c>
      <c r="C173" s="82">
        <v>0.23680060639130496</v>
      </c>
      <c r="D173"/>
      <c r="E173"/>
      <c r="F173"/>
      <c r="G173"/>
      <c r="H173"/>
      <c r="K173" s="67"/>
      <c r="L173" s="67"/>
      <c r="M173" s="67"/>
      <c r="N173" s="67"/>
    </row>
    <row r="174" spans="1:14" outlineLevel="1" x14ac:dyDescent="0.3">
      <c r="A174" s="25" t="s">
        <v>611</v>
      </c>
      <c r="D174"/>
      <c r="E174"/>
      <c r="F174"/>
      <c r="G174"/>
      <c r="H174"/>
      <c r="K174" s="67"/>
      <c r="L174" s="67"/>
      <c r="M174" s="67"/>
      <c r="N174" s="67"/>
    </row>
    <row r="175" spans="1:14" outlineLevel="1" x14ac:dyDescent="0.3">
      <c r="A175" s="25" t="s">
        <v>612</v>
      </c>
      <c r="D175"/>
      <c r="E175"/>
      <c r="F175"/>
      <c r="G175"/>
      <c r="H175"/>
      <c r="K175" s="67"/>
      <c r="L175" s="67"/>
      <c r="M175" s="67"/>
      <c r="N175" s="67"/>
    </row>
    <row r="176" spans="1:14" outlineLevel="1" x14ac:dyDescent="0.3">
      <c r="A176" s="25" t="s">
        <v>613</v>
      </c>
      <c r="D176"/>
      <c r="E176"/>
      <c r="F176"/>
      <c r="G176"/>
      <c r="H176"/>
      <c r="K176" s="67"/>
      <c r="L176" s="67"/>
      <c r="M176" s="67"/>
      <c r="N176" s="67"/>
    </row>
    <row r="177" spans="1:14" outlineLevel="1" x14ac:dyDescent="0.3">
      <c r="A177" s="25" t="s">
        <v>614</v>
      </c>
      <c r="D177"/>
      <c r="E177"/>
      <c r="F177"/>
      <c r="G177"/>
      <c r="H177"/>
      <c r="K177" s="67"/>
      <c r="L177" s="67"/>
      <c r="M177" s="67"/>
      <c r="N177" s="67"/>
    </row>
    <row r="178" spans="1:14" outlineLevel="1" x14ac:dyDescent="0.3">
      <c r="A178" s="25" t="s">
        <v>615</v>
      </c>
    </row>
    <row r="179" spans="1:14" outlineLevel="1" x14ac:dyDescent="0.3">
      <c r="A179" s="25" t="s">
        <v>616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rgb="FFE36E00"/>
  </sheetPr>
  <dimension ref="A1:M403"/>
  <sheetViews>
    <sheetView zoomScale="80" zoomScaleNormal="80" workbookViewId="0">
      <selection activeCell="C20" sqref="C20"/>
    </sheetView>
  </sheetViews>
  <sheetFormatPr baseColWidth="10"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85" customFormat="1" ht="31.2" x14ac:dyDescent="0.3">
      <c r="A1" s="84" t="s">
        <v>617</v>
      </c>
      <c r="B1" s="84"/>
      <c r="C1" s="117" t="s">
        <v>839</v>
      </c>
      <c r="D1" s="20"/>
      <c r="E1" s="20"/>
      <c r="F1" s="20"/>
      <c r="G1" s="20"/>
      <c r="H1" s="20"/>
      <c r="I1" s="20"/>
      <c r="J1" s="20"/>
      <c r="K1" s="20"/>
      <c r="L1" s="20"/>
      <c r="M1" s="20"/>
    </row>
    <row r="2" spans="1:13" x14ac:dyDescent="0.3">
      <c r="B2" s="23"/>
      <c r="C2" s="23"/>
    </row>
    <row r="3" spans="1:13" x14ac:dyDescent="0.3">
      <c r="A3" s="74" t="s">
        <v>618</v>
      </c>
      <c r="B3" s="75"/>
      <c r="C3" s="23"/>
    </row>
    <row r="4" spans="1:13" x14ac:dyDescent="0.3">
      <c r="C4" s="23"/>
    </row>
    <row r="5" spans="1:13" ht="18" x14ac:dyDescent="0.3">
      <c r="A5" s="36" t="s">
        <v>26</v>
      </c>
      <c r="B5" s="36" t="s">
        <v>619</v>
      </c>
      <c r="C5" s="76" t="s">
        <v>698</v>
      </c>
    </row>
    <row r="6" spans="1:13" ht="28.8" x14ac:dyDescent="0.3">
      <c r="A6" s="1" t="s">
        <v>620</v>
      </c>
      <c r="B6" s="39" t="s">
        <v>824</v>
      </c>
      <c r="C6" s="141" t="s">
        <v>823</v>
      </c>
    </row>
    <row r="7" spans="1:13" ht="28.8" x14ac:dyDescent="0.3">
      <c r="A7" s="1" t="s">
        <v>621</v>
      </c>
      <c r="B7" s="39" t="s">
        <v>826</v>
      </c>
      <c r="C7" s="141" t="s">
        <v>827</v>
      </c>
    </row>
    <row r="8" spans="1:13" ht="28.8" x14ac:dyDescent="0.3">
      <c r="A8" s="1" t="s">
        <v>622</v>
      </c>
      <c r="B8" s="39" t="s">
        <v>825</v>
      </c>
      <c r="C8" s="141" t="s">
        <v>828</v>
      </c>
    </row>
    <row r="9" spans="1:13" x14ac:dyDescent="0.3">
      <c r="A9" s="1" t="s">
        <v>623</v>
      </c>
      <c r="B9" s="39" t="s">
        <v>624</v>
      </c>
      <c r="C9" s="142" t="s">
        <v>28</v>
      </c>
    </row>
    <row r="10" spans="1:13" ht="44.25" customHeight="1" x14ac:dyDescent="0.3">
      <c r="A10" s="1" t="s">
        <v>625</v>
      </c>
      <c r="B10" s="39" t="s">
        <v>674</v>
      </c>
      <c r="C10" s="142" t="s">
        <v>873</v>
      </c>
    </row>
    <row r="11" spans="1:13" ht="54.75" customHeight="1" x14ac:dyDescent="0.3">
      <c r="A11" s="1" t="s">
        <v>626</v>
      </c>
      <c r="B11" s="39" t="s">
        <v>627</v>
      </c>
      <c r="C11" s="142" t="s">
        <v>880</v>
      </c>
    </row>
    <row r="12" spans="1:13" x14ac:dyDescent="0.3">
      <c r="A12" s="1" t="s">
        <v>628</v>
      </c>
      <c r="B12" s="39" t="s">
        <v>816</v>
      </c>
      <c r="C12" s="136" t="s">
        <v>879</v>
      </c>
    </row>
    <row r="13" spans="1:13" x14ac:dyDescent="0.3">
      <c r="A13" s="1" t="s">
        <v>630</v>
      </c>
      <c r="B13" s="39" t="s">
        <v>629</v>
      </c>
      <c r="C13" s="142" t="s">
        <v>28</v>
      </c>
    </row>
    <row r="14" spans="1:13" x14ac:dyDescent="0.3">
      <c r="A14" s="1" t="s">
        <v>632</v>
      </c>
      <c r="B14" s="39" t="s">
        <v>631</v>
      </c>
      <c r="C14" s="136" t="s">
        <v>874</v>
      </c>
    </row>
    <row r="15" spans="1:13" ht="28.8" x14ac:dyDescent="0.3">
      <c r="A15" s="1" t="s">
        <v>634</v>
      </c>
      <c r="B15" s="39" t="s">
        <v>633</v>
      </c>
      <c r="C15" s="142" t="s">
        <v>875</v>
      </c>
    </row>
    <row r="16" spans="1:13" x14ac:dyDescent="0.3">
      <c r="A16" s="1" t="s">
        <v>636</v>
      </c>
      <c r="B16" s="39" t="s">
        <v>635</v>
      </c>
      <c r="C16" s="142" t="s">
        <v>28</v>
      </c>
    </row>
    <row r="17" spans="1:13" ht="30" customHeight="1" x14ac:dyDescent="0.3">
      <c r="A17" s="1" t="s">
        <v>638</v>
      </c>
      <c r="B17" s="43" t="s">
        <v>637</v>
      </c>
      <c r="C17" s="142" t="s">
        <v>876</v>
      </c>
    </row>
    <row r="18" spans="1:13" x14ac:dyDescent="0.3">
      <c r="A18" s="1" t="s">
        <v>640</v>
      </c>
      <c r="B18" s="43" t="s">
        <v>639</v>
      </c>
      <c r="C18" s="142" t="s">
        <v>28</v>
      </c>
    </row>
    <row r="19" spans="1:13" s="107" customFormat="1" x14ac:dyDescent="0.3">
      <c r="A19" s="102" t="s">
        <v>815</v>
      </c>
      <c r="B19" s="43" t="s">
        <v>641</v>
      </c>
      <c r="C19" s="153">
        <v>0</v>
      </c>
      <c r="D19" s="2"/>
      <c r="E19" s="2"/>
      <c r="F19" s="2"/>
      <c r="G19" s="2"/>
      <c r="H19" s="2"/>
      <c r="I19" s="2"/>
      <c r="J19" s="2"/>
    </row>
    <row r="20" spans="1:13" s="107" customFormat="1" x14ac:dyDescent="0.3">
      <c r="A20" s="102" t="s">
        <v>817</v>
      </c>
      <c r="B20" s="39" t="s">
        <v>814</v>
      </c>
      <c r="C20" s="136" t="s">
        <v>874</v>
      </c>
      <c r="D20" s="2"/>
      <c r="E20" s="2"/>
      <c r="F20" s="2"/>
      <c r="G20" s="2"/>
      <c r="H20" s="2"/>
      <c r="I20" s="2"/>
      <c r="J20" s="2"/>
    </row>
    <row r="21" spans="1:13" s="107" customFormat="1" x14ac:dyDescent="0.3">
      <c r="A21" s="66" t="s">
        <v>642</v>
      </c>
      <c r="B21" s="40" t="s">
        <v>643</v>
      </c>
      <c r="C21" s="125"/>
      <c r="D21" s="2"/>
      <c r="E21" s="2"/>
      <c r="F21" s="2"/>
      <c r="G21" s="2"/>
      <c r="H21" s="2"/>
      <c r="I21" s="2"/>
      <c r="J21" s="2"/>
    </row>
    <row r="22" spans="1:13" s="107" customFormat="1" x14ac:dyDescent="0.3">
      <c r="A22" s="66" t="s">
        <v>644</v>
      </c>
      <c r="C22" s="125"/>
      <c r="D22" s="2"/>
      <c r="E22" s="2"/>
      <c r="F22" s="2"/>
      <c r="G22" s="2"/>
      <c r="H22" s="2"/>
      <c r="I22" s="2"/>
      <c r="J22" s="2"/>
    </row>
    <row r="23" spans="1:13" outlineLevel="1" x14ac:dyDescent="0.3">
      <c r="A23" s="66" t="s">
        <v>645</v>
      </c>
      <c r="B23" s="110"/>
      <c r="C23" s="114"/>
    </row>
    <row r="24" spans="1:13" outlineLevel="1" x14ac:dyDescent="0.3">
      <c r="A24" s="66" t="s">
        <v>646</v>
      </c>
      <c r="B24" s="71"/>
      <c r="C24" s="114"/>
    </row>
    <row r="25" spans="1:13" outlineLevel="1" x14ac:dyDescent="0.3">
      <c r="A25" s="66" t="s">
        <v>647</v>
      </c>
      <c r="B25" s="71"/>
      <c r="C25" s="114"/>
    </row>
    <row r="26" spans="1:13" outlineLevel="1" x14ac:dyDescent="0.3">
      <c r="A26" s="66" t="s">
        <v>777</v>
      </c>
      <c r="B26" s="71"/>
      <c r="C26" s="114"/>
    </row>
    <row r="27" spans="1:13" outlineLevel="1" x14ac:dyDescent="0.3">
      <c r="A27" s="66" t="s">
        <v>778</v>
      </c>
      <c r="B27" s="71"/>
      <c r="C27" s="114"/>
    </row>
    <row r="28" spans="1:13" s="107" customFormat="1" ht="18" outlineLevel="1" x14ac:dyDescent="0.3">
      <c r="A28" s="112"/>
      <c r="B28" s="111" t="s">
        <v>754</v>
      </c>
      <c r="C28" s="76" t="s">
        <v>698</v>
      </c>
      <c r="D28" s="2"/>
      <c r="E28" s="2"/>
      <c r="F28" s="2"/>
      <c r="G28" s="2"/>
      <c r="H28" s="2"/>
      <c r="I28" s="2"/>
      <c r="J28" s="2"/>
      <c r="K28" s="2"/>
      <c r="L28" s="2"/>
      <c r="M28" s="2"/>
    </row>
    <row r="29" spans="1:13" s="107" customFormat="1" outlineLevel="1" x14ac:dyDescent="0.3">
      <c r="A29" s="66" t="s">
        <v>649</v>
      </c>
      <c r="B29" s="39" t="s">
        <v>752</v>
      </c>
      <c r="C29" s="114" t="s">
        <v>654</v>
      </c>
      <c r="D29" s="2"/>
      <c r="E29" s="2"/>
      <c r="F29" s="2"/>
      <c r="G29" s="2"/>
      <c r="H29" s="2"/>
      <c r="I29" s="2"/>
      <c r="J29" s="2"/>
      <c r="K29" s="2"/>
      <c r="L29" s="2"/>
      <c r="M29" s="2"/>
    </row>
    <row r="30" spans="1:13" s="107" customFormat="1" outlineLevel="1" x14ac:dyDescent="0.3">
      <c r="A30" s="66" t="s">
        <v>652</v>
      </c>
      <c r="B30" s="39" t="s">
        <v>753</v>
      </c>
      <c r="C30" s="114" t="s">
        <v>654</v>
      </c>
      <c r="D30" s="2"/>
      <c r="E30" s="2"/>
      <c r="F30" s="2"/>
      <c r="G30" s="2"/>
      <c r="H30" s="2"/>
      <c r="I30" s="2"/>
      <c r="J30" s="2"/>
      <c r="K30" s="2"/>
      <c r="L30" s="2"/>
      <c r="M30" s="2"/>
    </row>
    <row r="31" spans="1:13" s="107" customFormat="1" outlineLevel="1" x14ac:dyDescent="0.3">
      <c r="A31" s="66" t="s">
        <v>655</v>
      </c>
      <c r="B31" s="39" t="s">
        <v>751</v>
      </c>
      <c r="C31" s="114" t="s">
        <v>654</v>
      </c>
      <c r="D31" s="2"/>
      <c r="E31" s="2"/>
      <c r="F31" s="2"/>
      <c r="G31" s="2"/>
      <c r="H31" s="2"/>
      <c r="I31" s="2"/>
      <c r="J31" s="2"/>
      <c r="K31" s="2"/>
      <c r="L31" s="2"/>
      <c r="M31" s="2"/>
    </row>
    <row r="32" spans="1:13" s="107" customFormat="1" outlineLevel="1" x14ac:dyDescent="0.3">
      <c r="A32" s="66" t="s">
        <v>658</v>
      </c>
      <c r="B32" s="126"/>
      <c r="C32" s="114"/>
      <c r="D32" s="2"/>
      <c r="E32" s="2"/>
      <c r="F32" s="2"/>
      <c r="G32" s="2"/>
      <c r="H32" s="2"/>
      <c r="I32" s="2"/>
      <c r="J32" s="2"/>
      <c r="K32" s="2"/>
      <c r="L32" s="2"/>
      <c r="M32" s="2"/>
    </row>
    <row r="33" spans="1:13" s="107" customFormat="1" outlineLevel="1" x14ac:dyDescent="0.3">
      <c r="A33" s="66" t="s">
        <v>659</v>
      </c>
      <c r="B33" s="126"/>
      <c r="C33" s="114"/>
      <c r="D33" s="2"/>
      <c r="E33" s="2"/>
      <c r="F33" s="2"/>
      <c r="G33" s="2"/>
      <c r="H33" s="2"/>
      <c r="I33" s="2"/>
      <c r="J33" s="2"/>
      <c r="K33" s="2"/>
      <c r="L33" s="2"/>
      <c r="M33" s="2"/>
    </row>
    <row r="34" spans="1:13" s="107" customFormat="1" outlineLevel="1" x14ac:dyDescent="0.3">
      <c r="A34" s="66" t="s">
        <v>684</v>
      </c>
      <c r="B34" s="126"/>
      <c r="C34" s="114"/>
      <c r="D34" s="2"/>
      <c r="E34" s="2"/>
      <c r="F34" s="2"/>
      <c r="G34" s="2"/>
      <c r="H34" s="2"/>
      <c r="I34" s="2"/>
      <c r="J34" s="2"/>
      <c r="K34" s="2"/>
      <c r="L34" s="2"/>
      <c r="M34" s="2"/>
    </row>
    <row r="35" spans="1:13" s="107" customFormat="1" outlineLevel="1" x14ac:dyDescent="0.3">
      <c r="A35" s="66" t="s">
        <v>765</v>
      </c>
      <c r="B35" s="126"/>
      <c r="C35" s="114"/>
      <c r="D35" s="2"/>
      <c r="E35" s="2"/>
      <c r="F35" s="2"/>
      <c r="G35" s="2"/>
      <c r="H35" s="2"/>
      <c r="I35" s="2"/>
      <c r="J35" s="2"/>
      <c r="K35" s="2"/>
      <c r="L35" s="2"/>
      <c r="M35" s="2"/>
    </row>
    <row r="36" spans="1:13" s="107" customFormat="1" outlineLevel="1" x14ac:dyDescent="0.3">
      <c r="A36" s="66" t="s">
        <v>766</v>
      </c>
      <c r="B36" s="126"/>
      <c r="C36" s="114"/>
      <c r="D36" s="2"/>
      <c r="E36" s="2"/>
      <c r="F36" s="2"/>
      <c r="G36" s="2"/>
      <c r="H36" s="2"/>
      <c r="I36" s="2"/>
      <c r="J36" s="2"/>
      <c r="K36" s="2"/>
      <c r="L36" s="2"/>
      <c r="M36" s="2"/>
    </row>
    <row r="37" spans="1:13" s="107" customFormat="1" outlineLevel="1" x14ac:dyDescent="0.3">
      <c r="A37" s="66" t="s">
        <v>767</v>
      </c>
      <c r="B37" s="126"/>
      <c r="C37" s="114"/>
      <c r="D37" s="2"/>
      <c r="E37" s="2"/>
      <c r="F37" s="2"/>
      <c r="G37" s="2"/>
      <c r="H37" s="2"/>
      <c r="I37" s="2"/>
      <c r="J37" s="2"/>
      <c r="K37" s="2"/>
      <c r="L37" s="2"/>
      <c r="M37" s="2"/>
    </row>
    <row r="38" spans="1:13" s="107" customFormat="1" outlineLevel="1" x14ac:dyDescent="0.3">
      <c r="A38" s="66" t="s">
        <v>768</v>
      </c>
      <c r="B38" s="126"/>
      <c r="C38" s="114"/>
      <c r="D38" s="2"/>
      <c r="E38" s="2"/>
      <c r="F38" s="2"/>
      <c r="G38" s="2"/>
      <c r="H38" s="2"/>
      <c r="I38" s="2"/>
      <c r="J38" s="2"/>
      <c r="K38" s="2"/>
      <c r="L38" s="2"/>
      <c r="M38" s="2"/>
    </row>
    <row r="39" spans="1:13" s="107" customFormat="1" outlineLevel="1" x14ac:dyDescent="0.3">
      <c r="A39" s="66" t="s">
        <v>769</v>
      </c>
      <c r="B39" s="126"/>
      <c r="C39" s="114"/>
      <c r="D39" s="2"/>
      <c r="E39" s="2"/>
      <c r="F39" s="2"/>
      <c r="G39" s="2"/>
      <c r="H39" s="2"/>
      <c r="I39" s="2"/>
      <c r="J39" s="2"/>
      <c r="K39" s="2"/>
      <c r="L39" s="2"/>
      <c r="M39" s="2"/>
    </row>
    <row r="40" spans="1:13" s="107" customFormat="1" outlineLevel="1" x14ac:dyDescent="0.3">
      <c r="A40" s="66" t="s">
        <v>770</v>
      </c>
      <c r="B40" s="126"/>
      <c r="C40" s="114"/>
      <c r="D40" s="2"/>
      <c r="E40" s="2"/>
      <c r="F40" s="2"/>
      <c r="G40" s="2"/>
      <c r="H40" s="2"/>
      <c r="I40" s="2"/>
      <c r="J40" s="2"/>
      <c r="K40" s="2"/>
      <c r="L40" s="2"/>
      <c r="M40" s="2"/>
    </row>
    <row r="41" spans="1:13" s="107" customFormat="1" outlineLevel="1" x14ac:dyDescent="0.3">
      <c r="A41" s="66" t="s">
        <v>771</v>
      </c>
      <c r="B41" s="126"/>
      <c r="C41" s="114"/>
      <c r="D41" s="2"/>
      <c r="E41" s="2"/>
      <c r="F41" s="2"/>
      <c r="G41" s="2"/>
      <c r="H41" s="2"/>
      <c r="I41" s="2"/>
      <c r="J41" s="2"/>
      <c r="K41" s="2"/>
      <c r="L41" s="2"/>
      <c r="M41" s="2"/>
    </row>
    <row r="42" spans="1:13" s="107" customFormat="1" outlineLevel="1" x14ac:dyDescent="0.3">
      <c r="A42" s="66" t="s">
        <v>772</v>
      </c>
      <c r="B42" s="126"/>
      <c r="C42" s="114"/>
      <c r="D42" s="2"/>
      <c r="E42" s="2"/>
      <c r="F42" s="2"/>
      <c r="G42" s="2"/>
      <c r="H42" s="2"/>
      <c r="I42" s="2"/>
      <c r="J42" s="2"/>
      <c r="K42" s="2"/>
      <c r="L42" s="2"/>
      <c r="M42" s="2"/>
    </row>
    <row r="43" spans="1:13" s="107" customFormat="1" outlineLevel="1" x14ac:dyDescent="0.3">
      <c r="A43" s="66" t="s">
        <v>773</v>
      </c>
      <c r="B43" s="126"/>
      <c r="C43" s="114"/>
      <c r="D43" s="2"/>
      <c r="E43" s="2"/>
      <c r="F43" s="2"/>
      <c r="G43" s="2"/>
      <c r="H43" s="2"/>
      <c r="I43" s="2"/>
      <c r="J43" s="2"/>
      <c r="K43" s="2"/>
      <c r="L43" s="2"/>
      <c r="M43" s="2"/>
    </row>
    <row r="44" spans="1:13" ht="18" x14ac:dyDescent="0.3">
      <c r="A44" s="36"/>
      <c r="B44" s="36" t="s">
        <v>755</v>
      </c>
      <c r="C44" s="76" t="s">
        <v>648</v>
      </c>
    </row>
    <row r="45" spans="1:13" x14ac:dyDescent="0.3">
      <c r="A45" s="1" t="s">
        <v>660</v>
      </c>
      <c r="B45" s="43" t="s">
        <v>650</v>
      </c>
      <c r="C45" s="25" t="s">
        <v>651</v>
      </c>
    </row>
    <row r="46" spans="1:13" x14ac:dyDescent="0.3">
      <c r="A46" s="102" t="s">
        <v>757</v>
      </c>
      <c r="B46" s="43" t="s">
        <v>653</v>
      </c>
      <c r="C46" s="25" t="s">
        <v>654</v>
      </c>
    </row>
    <row r="47" spans="1:13" x14ac:dyDescent="0.3">
      <c r="A47" s="102" t="s">
        <v>758</v>
      </c>
      <c r="B47" s="43" t="s">
        <v>656</v>
      </c>
      <c r="C47" s="25" t="s">
        <v>657</v>
      </c>
    </row>
    <row r="48" spans="1:13" outlineLevel="1" x14ac:dyDescent="0.3">
      <c r="A48" s="1" t="s">
        <v>662</v>
      </c>
      <c r="B48" s="113"/>
      <c r="C48" s="114"/>
    </row>
    <row r="49" spans="1:3" outlineLevel="1" x14ac:dyDescent="0.3">
      <c r="A49" s="102" t="s">
        <v>663</v>
      </c>
      <c r="B49" s="113"/>
      <c r="C49" s="114"/>
    </row>
    <row r="50" spans="1:3" outlineLevel="1" x14ac:dyDescent="0.3">
      <c r="A50" s="102" t="s">
        <v>664</v>
      </c>
      <c r="B50" s="127"/>
      <c r="C50" s="114"/>
    </row>
    <row r="51" spans="1:3" ht="18" x14ac:dyDescent="0.3">
      <c r="A51" s="36"/>
      <c r="B51" s="36" t="s">
        <v>756</v>
      </c>
      <c r="C51" s="76" t="s">
        <v>698</v>
      </c>
    </row>
    <row r="52" spans="1:3" x14ac:dyDescent="0.3">
      <c r="A52" s="1" t="s">
        <v>759</v>
      </c>
      <c r="B52" s="39" t="s">
        <v>661</v>
      </c>
      <c r="C52" s="137" t="s">
        <v>877</v>
      </c>
    </row>
    <row r="53" spans="1:3" x14ac:dyDescent="0.3">
      <c r="A53" s="1" t="s">
        <v>760</v>
      </c>
      <c r="B53" s="113"/>
      <c r="C53" s="128"/>
    </row>
    <row r="54" spans="1:3" x14ac:dyDescent="0.3">
      <c r="A54" s="102" t="s">
        <v>761</v>
      </c>
      <c r="B54" s="113"/>
      <c r="C54" s="128"/>
    </row>
    <row r="55" spans="1:3" x14ac:dyDescent="0.3">
      <c r="A55" s="102" t="s">
        <v>762</v>
      </c>
      <c r="B55" s="113"/>
      <c r="C55" s="128"/>
    </row>
    <row r="56" spans="1:3" x14ac:dyDescent="0.3">
      <c r="A56" s="102" t="s">
        <v>763</v>
      </c>
      <c r="B56" s="113"/>
      <c r="C56" s="128"/>
    </row>
    <row r="57" spans="1:3" x14ac:dyDescent="0.3">
      <c r="A57" s="102" t="s">
        <v>764</v>
      </c>
      <c r="B57" s="113"/>
      <c r="C57" s="128"/>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6:C11 B32:C43 C29:C31 A53:B88 C23:C27 C13:C19" name="Glossary"/>
  </protectedRanges>
  <phoneticPr fontId="30" type="noConversion"/>
  <hyperlinks>
    <hyperlink ref="C20" r:id="rId1" xr:uid="{B02DD043-3378-4D99-B77A-7EA70C58D686}"/>
    <hyperlink ref="C14" r:id="rId2" xr:uid="{A81BA479-9B02-403A-8522-FC1C6224D21D}"/>
    <hyperlink ref="C12" location="'D. Bond List'!A1" display="D. Bond List" xr:uid="{4A7B1E82-9AFC-4C6C-80FB-61C3B3FEAA2C}"/>
  </hyperlinks>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rgb="FF243386"/>
  </sheetPr>
  <dimension ref="A1:CE98"/>
  <sheetViews>
    <sheetView zoomScale="85" zoomScaleNormal="85" workbookViewId="0">
      <selection activeCell="J11" sqref="J11"/>
    </sheetView>
  </sheetViews>
  <sheetFormatPr baseColWidth="10" defaultColWidth="8.88671875" defaultRowHeight="14.4" x14ac:dyDescent="0.3"/>
  <cols>
    <col min="1" max="1" width="13.88671875" customWidth="1"/>
    <col min="2" max="2" width="14.33203125" bestFit="1" customWidth="1"/>
    <col min="3" max="3" width="13.77734375" bestFit="1" customWidth="1"/>
    <col min="4" max="4" width="26" bestFit="1" customWidth="1"/>
    <col min="5" max="5" width="16.21875" bestFit="1" customWidth="1"/>
    <col min="6" max="6" width="12.6640625" bestFit="1" customWidth="1"/>
    <col min="7" max="7" width="11" bestFit="1" customWidth="1"/>
    <col min="8" max="8" width="9.5546875" bestFit="1" customWidth="1"/>
    <col min="9" max="9" width="18.77734375" customWidth="1"/>
    <col min="10" max="10" width="34.21875" customWidth="1"/>
  </cols>
  <sheetData>
    <row r="1" spans="1:83" ht="31.2" x14ac:dyDescent="0.3">
      <c r="A1" s="143" t="s">
        <v>881</v>
      </c>
      <c r="B1" s="143"/>
      <c r="C1" s="144"/>
      <c r="D1" s="144"/>
      <c r="E1" s="144"/>
      <c r="F1" s="144"/>
      <c r="G1" s="144"/>
      <c r="H1" s="144"/>
      <c r="I1" s="144"/>
      <c r="J1" s="145"/>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row>
    <row r="2" spans="1:83" ht="18" x14ac:dyDescent="0.35">
      <c r="A2" s="146"/>
      <c r="B2" s="147" t="s">
        <v>882</v>
      </c>
      <c r="C2" s="147" t="s">
        <v>883</v>
      </c>
      <c r="D2" s="147" t="s">
        <v>884</v>
      </c>
      <c r="E2" s="147" t="s">
        <v>885</v>
      </c>
      <c r="F2" s="147" t="s">
        <v>886</v>
      </c>
      <c r="G2" s="147" t="s">
        <v>887</v>
      </c>
      <c r="H2" s="147" t="s">
        <v>888</v>
      </c>
      <c r="I2" s="147" t="s">
        <v>889</v>
      </c>
      <c r="J2" s="147" t="s">
        <v>890</v>
      </c>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row>
    <row r="3" spans="1:83" x14ac:dyDescent="0.3">
      <c r="A3" s="144"/>
      <c r="B3" s="148" t="s">
        <v>891</v>
      </c>
      <c r="C3" s="148"/>
      <c r="D3" s="149">
        <v>42430</v>
      </c>
      <c r="E3" s="149">
        <v>46447</v>
      </c>
      <c r="F3" s="150">
        <v>1500000000</v>
      </c>
      <c r="G3" s="150" t="s">
        <v>152</v>
      </c>
      <c r="H3" s="151" t="s">
        <v>892</v>
      </c>
      <c r="I3" s="149" t="s">
        <v>893</v>
      </c>
      <c r="J3" s="148" t="s">
        <v>841</v>
      </c>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row>
    <row r="4" spans="1:83" x14ac:dyDescent="0.3">
      <c r="A4" s="144"/>
      <c r="B4" s="148" t="s">
        <v>894</v>
      </c>
      <c r="C4" s="148"/>
      <c r="D4" s="149">
        <v>41780</v>
      </c>
      <c r="E4" s="149">
        <v>46163</v>
      </c>
      <c r="F4" s="150">
        <v>1400000000</v>
      </c>
      <c r="G4" s="150" t="s">
        <v>152</v>
      </c>
      <c r="H4" s="151" t="s">
        <v>892</v>
      </c>
      <c r="I4" s="149" t="s">
        <v>893</v>
      </c>
      <c r="J4" s="148" t="s">
        <v>841</v>
      </c>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row>
    <row r="5" spans="1:83" x14ac:dyDescent="0.3">
      <c r="A5" s="144"/>
      <c r="B5" s="148" t="s">
        <v>895</v>
      </c>
      <c r="C5" s="148"/>
      <c r="D5" s="149">
        <v>40680</v>
      </c>
      <c r="E5" s="149">
        <v>46053</v>
      </c>
      <c r="F5" s="150">
        <v>10000000</v>
      </c>
      <c r="G5" s="150" t="s">
        <v>152</v>
      </c>
      <c r="H5" s="151" t="s">
        <v>896</v>
      </c>
      <c r="I5" s="149" t="s">
        <v>893</v>
      </c>
      <c r="J5" s="148" t="s">
        <v>841</v>
      </c>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row>
    <row r="6" spans="1:83" x14ac:dyDescent="0.3">
      <c r="A6" s="144"/>
      <c r="B6" s="148" t="s">
        <v>897</v>
      </c>
      <c r="C6" s="148"/>
      <c r="D6" s="149">
        <v>40291</v>
      </c>
      <c r="E6" s="149">
        <v>47596</v>
      </c>
      <c r="F6" s="150">
        <v>3000000</v>
      </c>
      <c r="G6" s="150" t="s">
        <v>152</v>
      </c>
      <c r="H6" s="151" t="s">
        <v>896</v>
      </c>
      <c r="I6" s="149" t="s">
        <v>893</v>
      </c>
      <c r="J6" s="148" t="s">
        <v>841</v>
      </c>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row>
    <row r="7" spans="1:83" x14ac:dyDescent="0.3">
      <c r="A7" s="144"/>
      <c r="B7" s="148" t="s">
        <v>898</v>
      </c>
      <c r="C7" s="148"/>
      <c r="D7" s="149">
        <v>40065</v>
      </c>
      <c r="E7" s="149">
        <v>45544</v>
      </c>
      <c r="F7" s="150">
        <v>10000000</v>
      </c>
      <c r="G7" s="150" t="s">
        <v>152</v>
      </c>
      <c r="H7" s="151" t="s">
        <v>896</v>
      </c>
      <c r="I7" s="149" t="s">
        <v>893</v>
      </c>
      <c r="J7" s="148" t="s">
        <v>841</v>
      </c>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row>
    <row r="8" spans="1:83" x14ac:dyDescent="0.3">
      <c r="A8" s="144"/>
      <c r="B8" s="148" t="s">
        <v>899</v>
      </c>
      <c r="C8" s="148"/>
      <c r="D8" s="149">
        <v>39968</v>
      </c>
      <c r="E8" s="149">
        <v>45447</v>
      </c>
      <c r="F8" s="150">
        <v>10000000</v>
      </c>
      <c r="G8" s="150" t="s">
        <v>152</v>
      </c>
      <c r="H8" s="151" t="s">
        <v>896</v>
      </c>
      <c r="I8" s="149" t="s">
        <v>893</v>
      </c>
      <c r="J8" s="148" t="s">
        <v>841</v>
      </c>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row>
    <row r="9" spans="1:83" x14ac:dyDescent="0.3">
      <c r="A9" s="144"/>
      <c r="B9" s="148" t="s">
        <v>900</v>
      </c>
      <c r="C9" s="148"/>
      <c r="D9" s="149">
        <v>39961</v>
      </c>
      <c r="E9" s="149">
        <v>45440</v>
      </c>
      <c r="F9" s="150">
        <v>15000000</v>
      </c>
      <c r="G9" s="150" t="s">
        <v>152</v>
      </c>
      <c r="H9" s="151" t="s">
        <v>896</v>
      </c>
      <c r="I9" s="149" t="s">
        <v>893</v>
      </c>
      <c r="J9" s="148" t="s">
        <v>841</v>
      </c>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row>
    <row r="10" spans="1:83" x14ac:dyDescent="0.3">
      <c r="A10" s="144"/>
      <c r="B10" s="148" t="s">
        <v>901</v>
      </c>
      <c r="C10" s="148"/>
      <c r="D10" s="149">
        <v>39939</v>
      </c>
      <c r="E10" s="149">
        <v>47245</v>
      </c>
      <c r="F10" s="150">
        <v>10000000</v>
      </c>
      <c r="G10" s="150" t="s">
        <v>152</v>
      </c>
      <c r="H10" s="151" t="s">
        <v>896</v>
      </c>
      <c r="I10" s="149" t="s">
        <v>893</v>
      </c>
      <c r="J10" s="148" t="s">
        <v>841</v>
      </c>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row>
    <row r="11" spans="1:83" x14ac:dyDescent="0.3">
      <c r="A11" s="144"/>
      <c r="B11" s="148" t="s">
        <v>902</v>
      </c>
      <c r="C11" s="148"/>
      <c r="D11" s="149">
        <v>39573</v>
      </c>
      <c r="E11" s="149">
        <v>46147</v>
      </c>
      <c r="F11" s="150">
        <v>3000000</v>
      </c>
      <c r="G11" s="150" t="s">
        <v>152</v>
      </c>
      <c r="H11" s="151" t="s">
        <v>896</v>
      </c>
      <c r="I11" s="149" t="s">
        <v>893</v>
      </c>
      <c r="J11" s="148" t="s">
        <v>841</v>
      </c>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row>
    <row r="12" spans="1:83" x14ac:dyDescent="0.3">
      <c r="A12" s="144"/>
      <c r="B12" s="148" t="s">
        <v>893</v>
      </c>
      <c r="C12" s="148"/>
      <c r="D12" s="149" t="s">
        <v>893</v>
      </c>
      <c r="E12" s="149" t="s">
        <v>893</v>
      </c>
      <c r="F12" s="150" t="s">
        <v>893</v>
      </c>
      <c r="G12" s="150" t="s">
        <v>893</v>
      </c>
      <c r="H12" s="151" t="s">
        <v>893</v>
      </c>
      <c r="I12" s="149" t="s">
        <v>893</v>
      </c>
      <c r="J12" s="148" t="s">
        <v>893</v>
      </c>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row>
    <row r="13" spans="1:83" x14ac:dyDescent="0.3">
      <c r="A13" s="144"/>
      <c r="B13" s="148" t="s">
        <v>893</v>
      </c>
      <c r="C13" s="148"/>
      <c r="D13" s="149" t="s">
        <v>893</v>
      </c>
      <c r="E13" s="149" t="s">
        <v>893</v>
      </c>
      <c r="F13" s="150" t="s">
        <v>893</v>
      </c>
      <c r="G13" s="150" t="s">
        <v>893</v>
      </c>
      <c r="H13" s="151" t="s">
        <v>893</v>
      </c>
      <c r="I13" s="149" t="s">
        <v>893</v>
      </c>
      <c r="J13" s="148" t="s">
        <v>893</v>
      </c>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row>
    <row r="14" spans="1:83" x14ac:dyDescent="0.3">
      <c r="A14" s="144"/>
      <c r="B14" s="148" t="s">
        <v>893</v>
      </c>
      <c r="C14" s="148"/>
      <c r="D14" s="149" t="s">
        <v>893</v>
      </c>
      <c r="E14" s="149" t="s">
        <v>893</v>
      </c>
      <c r="F14" s="150" t="s">
        <v>893</v>
      </c>
      <c r="G14" s="150" t="s">
        <v>893</v>
      </c>
      <c r="H14" s="151" t="s">
        <v>893</v>
      </c>
      <c r="I14" s="149" t="s">
        <v>893</v>
      </c>
      <c r="J14" s="148" t="s">
        <v>893</v>
      </c>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row>
    <row r="15" spans="1:83" x14ac:dyDescent="0.3">
      <c r="A15" s="144"/>
      <c r="B15" s="148" t="s">
        <v>893</v>
      </c>
      <c r="C15" s="148"/>
      <c r="D15" s="149" t="s">
        <v>893</v>
      </c>
      <c r="E15" s="149" t="s">
        <v>893</v>
      </c>
      <c r="F15" s="150" t="s">
        <v>893</v>
      </c>
      <c r="G15" s="150" t="s">
        <v>893</v>
      </c>
      <c r="H15" s="151" t="s">
        <v>893</v>
      </c>
      <c r="I15" s="149" t="s">
        <v>893</v>
      </c>
      <c r="J15" s="148" t="s">
        <v>893</v>
      </c>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row>
    <row r="16" spans="1:83" x14ac:dyDescent="0.3">
      <c r="A16" s="144"/>
      <c r="B16" s="148" t="s">
        <v>893</v>
      </c>
      <c r="C16" s="148"/>
      <c r="D16" s="149" t="s">
        <v>893</v>
      </c>
      <c r="E16" s="149" t="s">
        <v>893</v>
      </c>
      <c r="F16" s="150" t="s">
        <v>893</v>
      </c>
      <c r="G16" s="150" t="s">
        <v>893</v>
      </c>
      <c r="H16" s="151" t="s">
        <v>893</v>
      </c>
      <c r="I16" s="149" t="s">
        <v>893</v>
      </c>
      <c r="J16" s="148" t="s">
        <v>893</v>
      </c>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row>
    <row r="17" spans="1:83" x14ac:dyDescent="0.3">
      <c r="A17" s="144"/>
      <c r="B17" s="148" t="s">
        <v>893</v>
      </c>
      <c r="C17" s="148"/>
      <c r="D17" s="149" t="s">
        <v>893</v>
      </c>
      <c r="E17" s="149" t="s">
        <v>893</v>
      </c>
      <c r="F17" s="150" t="s">
        <v>893</v>
      </c>
      <c r="G17" s="150" t="s">
        <v>893</v>
      </c>
      <c r="H17" s="151" t="s">
        <v>893</v>
      </c>
      <c r="I17" s="149" t="s">
        <v>893</v>
      </c>
      <c r="J17" s="148" t="s">
        <v>893</v>
      </c>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row>
    <row r="18" spans="1:83" x14ac:dyDescent="0.3">
      <c r="A18" s="144"/>
      <c r="B18" s="148" t="s">
        <v>893</v>
      </c>
      <c r="C18" s="148"/>
      <c r="D18" s="149" t="s">
        <v>893</v>
      </c>
      <c r="E18" s="149" t="s">
        <v>893</v>
      </c>
      <c r="F18" s="150" t="s">
        <v>893</v>
      </c>
      <c r="G18" s="150" t="s">
        <v>893</v>
      </c>
      <c r="H18" s="151" t="s">
        <v>893</v>
      </c>
      <c r="I18" s="149" t="s">
        <v>893</v>
      </c>
      <c r="J18" s="148" t="s">
        <v>893</v>
      </c>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row>
    <row r="19" spans="1:83" x14ac:dyDescent="0.3">
      <c r="A19" s="144"/>
      <c r="B19" s="148" t="s">
        <v>893</v>
      </c>
      <c r="C19" s="148"/>
      <c r="D19" s="149" t="s">
        <v>893</v>
      </c>
      <c r="E19" s="149" t="s">
        <v>893</v>
      </c>
      <c r="F19" s="150" t="s">
        <v>893</v>
      </c>
      <c r="G19" s="150" t="s">
        <v>893</v>
      </c>
      <c r="H19" s="151" t="s">
        <v>893</v>
      </c>
      <c r="I19" s="149" t="s">
        <v>893</v>
      </c>
      <c r="J19" s="148" t="s">
        <v>893</v>
      </c>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row>
    <row r="20" spans="1:83" x14ac:dyDescent="0.3">
      <c r="A20" s="144"/>
      <c r="B20" s="148" t="s">
        <v>893</v>
      </c>
      <c r="C20" s="148"/>
      <c r="D20" s="149" t="s">
        <v>893</v>
      </c>
      <c r="E20" s="149" t="s">
        <v>893</v>
      </c>
      <c r="F20" s="150" t="s">
        <v>893</v>
      </c>
      <c r="G20" s="150" t="s">
        <v>893</v>
      </c>
      <c r="H20" s="151" t="s">
        <v>893</v>
      </c>
      <c r="I20" s="149" t="s">
        <v>893</v>
      </c>
      <c r="J20" s="148" t="s">
        <v>893</v>
      </c>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row>
    <row r="21" spans="1:83" x14ac:dyDescent="0.3">
      <c r="A21" s="144"/>
      <c r="B21" s="148" t="s">
        <v>893</v>
      </c>
      <c r="C21" s="148"/>
      <c r="D21" s="149" t="s">
        <v>893</v>
      </c>
      <c r="E21" s="149" t="s">
        <v>893</v>
      </c>
      <c r="F21" s="150" t="s">
        <v>893</v>
      </c>
      <c r="G21" s="150" t="s">
        <v>893</v>
      </c>
      <c r="H21" s="151" t="s">
        <v>893</v>
      </c>
      <c r="I21" s="149" t="s">
        <v>893</v>
      </c>
      <c r="J21" s="148" t="s">
        <v>893</v>
      </c>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row>
    <row r="22" spans="1:83" x14ac:dyDescent="0.3">
      <c r="A22" s="144"/>
      <c r="B22" s="148" t="s">
        <v>893</v>
      </c>
      <c r="C22" s="148"/>
      <c r="D22" s="149" t="s">
        <v>893</v>
      </c>
      <c r="E22" s="149" t="s">
        <v>893</v>
      </c>
      <c r="F22" s="150" t="s">
        <v>893</v>
      </c>
      <c r="G22" s="150" t="s">
        <v>893</v>
      </c>
      <c r="H22" s="151" t="s">
        <v>893</v>
      </c>
      <c r="I22" s="149" t="s">
        <v>893</v>
      </c>
      <c r="J22" s="148" t="s">
        <v>893</v>
      </c>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row>
    <row r="23" spans="1:83" x14ac:dyDescent="0.3">
      <c r="A23" s="144"/>
      <c r="B23" s="148" t="s">
        <v>893</v>
      </c>
      <c r="C23" s="148"/>
      <c r="D23" s="149" t="s">
        <v>893</v>
      </c>
      <c r="E23" s="149" t="s">
        <v>893</v>
      </c>
      <c r="F23" s="150" t="s">
        <v>893</v>
      </c>
      <c r="G23" s="150" t="s">
        <v>893</v>
      </c>
      <c r="H23" s="151" t="s">
        <v>893</v>
      </c>
      <c r="I23" s="149" t="s">
        <v>893</v>
      </c>
      <c r="J23" s="148" t="s">
        <v>893</v>
      </c>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row>
    <row r="24" spans="1:83" x14ac:dyDescent="0.3">
      <c r="A24" s="144"/>
      <c r="B24" s="148" t="s">
        <v>893</v>
      </c>
      <c r="C24" s="148"/>
      <c r="D24" s="149" t="s">
        <v>893</v>
      </c>
      <c r="E24" s="149" t="s">
        <v>893</v>
      </c>
      <c r="F24" s="150" t="s">
        <v>893</v>
      </c>
      <c r="G24" s="150" t="s">
        <v>893</v>
      </c>
      <c r="H24" s="151" t="s">
        <v>893</v>
      </c>
      <c r="I24" s="149" t="s">
        <v>893</v>
      </c>
      <c r="J24" s="148" t="s">
        <v>893</v>
      </c>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row>
    <row r="25" spans="1:83" x14ac:dyDescent="0.3">
      <c r="A25" s="144"/>
      <c r="B25" s="148" t="s">
        <v>893</v>
      </c>
      <c r="C25" s="148"/>
      <c r="D25" s="149" t="s">
        <v>893</v>
      </c>
      <c r="E25" s="149" t="s">
        <v>893</v>
      </c>
      <c r="F25" s="150" t="s">
        <v>893</v>
      </c>
      <c r="G25" s="150" t="s">
        <v>893</v>
      </c>
      <c r="H25" s="151" t="s">
        <v>893</v>
      </c>
      <c r="I25" s="149" t="s">
        <v>893</v>
      </c>
      <c r="J25" s="148" t="s">
        <v>893</v>
      </c>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row>
    <row r="26" spans="1:83" x14ac:dyDescent="0.3">
      <c r="A26" s="144"/>
      <c r="B26" s="148" t="s">
        <v>893</v>
      </c>
      <c r="C26" s="148"/>
      <c r="D26" s="149" t="s">
        <v>893</v>
      </c>
      <c r="E26" s="149" t="s">
        <v>893</v>
      </c>
      <c r="F26" s="150" t="s">
        <v>893</v>
      </c>
      <c r="G26" s="150" t="s">
        <v>893</v>
      </c>
      <c r="H26" s="151" t="s">
        <v>893</v>
      </c>
      <c r="I26" s="149" t="s">
        <v>893</v>
      </c>
      <c r="J26" s="148" t="s">
        <v>893</v>
      </c>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row>
    <row r="27" spans="1:83" x14ac:dyDescent="0.3">
      <c r="A27" s="144"/>
      <c r="B27" s="148" t="s">
        <v>893</v>
      </c>
      <c r="C27" s="148"/>
      <c r="D27" s="149" t="s">
        <v>893</v>
      </c>
      <c r="E27" s="149" t="s">
        <v>893</v>
      </c>
      <c r="F27" s="150" t="s">
        <v>893</v>
      </c>
      <c r="G27" s="150" t="s">
        <v>893</v>
      </c>
      <c r="H27" s="151" t="s">
        <v>893</v>
      </c>
      <c r="I27" s="149" t="s">
        <v>893</v>
      </c>
      <c r="J27" s="148" t="s">
        <v>893</v>
      </c>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row>
    <row r="28" spans="1:83" x14ac:dyDescent="0.3">
      <c r="A28" s="144"/>
      <c r="B28" s="148" t="s">
        <v>893</v>
      </c>
      <c r="C28" s="148"/>
      <c r="D28" s="149" t="s">
        <v>893</v>
      </c>
      <c r="E28" s="149" t="s">
        <v>893</v>
      </c>
      <c r="F28" s="150" t="s">
        <v>893</v>
      </c>
      <c r="G28" s="150" t="s">
        <v>893</v>
      </c>
      <c r="H28" s="151" t="s">
        <v>893</v>
      </c>
      <c r="I28" s="149" t="s">
        <v>893</v>
      </c>
      <c r="J28" s="148" t="s">
        <v>893</v>
      </c>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row>
    <row r="29" spans="1:83" x14ac:dyDescent="0.3">
      <c r="A29" s="144"/>
      <c r="B29" s="148" t="s">
        <v>893</v>
      </c>
      <c r="C29" s="148"/>
      <c r="D29" s="149" t="s">
        <v>893</v>
      </c>
      <c r="E29" s="149" t="s">
        <v>893</v>
      </c>
      <c r="F29" s="150" t="s">
        <v>893</v>
      </c>
      <c r="G29" s="150" t="s">
        <v>893</v>
      </c>
      <c r="H29" s="151" t="s">
        <v>893</v>
      </c>
      <c r="I29" s="149" t="s">
        <v>893</v>
      </c>
      <c r="J29" s="148" t="s">
        <v>893</v>
      </c>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row>
    <row r="30" spans="1:83" x14ac:dyDescent="0.3">
      <c r="A30" s="144"/>
      <c r="B30" s="148" t="s">
        <v>893</v>
      </c>
      <c r="C30" s="148"/>
      <c r="D30" s="149" t="s">
        <v>893</v>
      </c>
      <c r="E30" s="149" t="s">
        <v>893</v>
      </c>
      <c r="F30" s="150" t="s">
        <v>893</v>
      </c>
      <c r="G30" s="150" t="s">
        <v>893</v>
      </c>
      <c r="H30" s="151" t="s">
        <v>893</v>
      </c>
      <c r="I30" s="149" t="s">
        <v>893</v>
      </c>
      <c r="J30" s="148" t="s">
        <v>893</v>
      </c>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row>
    <row r="31" spans="1:83" x14ac:dyDescent="0.3">
      <c r="A31" s="144"/>
      <c r="B31" s="148" t="s">
        <v>893</v>
      </c>
      <c r="C31" s="148"/>
      <c r="D31" s="149" t="s">
        <v>893</v>
      </c>
      <c r="E31" s="149" t="s">
        <v>893</v>
      </c>
      <c r="F31" s="150" t="s">
        <v>893</v>
      </c>
      <c r="G31" s="150" t="s">
        <v>893</v>
      </c>
      <c r="H31" s="151" t="s">
        <v>893</v>
      </c>
      <c r="I31" s="149" t="s">
        <v>893</v>
      </c>
      <c r="J31" s="148" t="s">
        <v>893</v>
      </c>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row>
    <row r="32" spans="1:83" x14ac:dyDescent="0.3">
      <c r="A32" s="144"/>
      <c r="B32" s="148" t="s">
        <v>893</v>
      </c>
      <c r="C32" s="148"/>
      <c r="D32" s="149" t="s">
        <v>893</v>
      </c>
      <c r="E32" s="149" t="s">
        <v>893</v>
      </c>
      <c r="F32" s="150" t="s">
        <v>893</v>
      </c>
      <c r="G32" s="150" t="s">
        <v>893</v>
      </c>
      <c r="H32" s="151" t="s">
        <v>893</v>
      </c>
      <c r="I32" s="149" t="s">
        <v>893</v>
      </c>
      <c r="J32" s="148" t="s">
        <v>893</v>
      </c>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row>
    <row r="33" spans="1:83" x14ac:dyDescent="0.3">
      <c r="A33" s="144"/>
      <c r="B33" s="148" t="s">
        <v>893</v>
      </c>
      <c r="C33" s="148"/>
      <c r="D33" s="149" t="s">
        <v>893</v>
      </c>
      <c r="E33" s="149" t="s">
        <v>893</v>
      </c>
      <c r="F33" s="150" t="s">
        <v>893</v>
      </c>
      <c r="G33" s="150" t="s">
        <v>893</v>
      </c>
      <c r="H33" s="151" t="s">
        <v>893</v>
      </c>
      <c r="I33" s="149" t="s">
        <v>893</v>
      </c>
      <c r="J33" s="148" t="s">
        <v>893</v>
      </c>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row>
    <row r="34" spans="1:83" x14ac:dyDescent="0.3">
      <c r="A34" s="144"/>
      <c r="B34" s="148" t="s">
        <v>893</v>
      </c>
      <c r="C34" s="148"/>
      <c r="D34" s="149" t="s">
        <v>893</v>
      </c>
      <c r="E34" s="149" t="s">
        <v>893</v>
      </c>
      <c r="F34" s="150" t="s">
        <v>893</v>
      </c>
      <c r="G34" s="150" t="s">
        <v>893</v>
      </c>
      <c r="H34" s="151" t="s">
        <v>893</v>
      </c>
      <c r="I34" s="149" t="s">
        <v>893</v>
      </c>
      <c r="J34" s="148" t="s">
        <v>893</v>
      </c>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row>
    <row r="35" spans="1:83" x14ac:dyDescent="0.3">
      <c r="A35" s="144"/>
      <c r="B35" s="148" t="s">
        <v>893</v>
      </c>
      <c r="C35" s="148"/>
      <c r="D35" s="149" t="s">
        <v>893</v>
      </c>
      <c r="E35" s="149" t="s">
        <v>893</v>
      </c>
      <c r="F35" s="150" t="s">
        <v>893</v>
      </c>
      <c r="G35" s="150" t="s">
        <v>893</v>
      </c>
      <c r="H35" s="151" t="s">
        <v>893</v>
      </c>
      <c r="I35" s="149" t="s">
        <v>893</v>
      </c>
      <c r="J35" s="148" t="s">
        <v>893</v>
      </c>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row>
    <row r="36" spans="1:83" x14ac:dyDescent="0.3">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row>
    <row r="37" spans="1:83" x14ac:dyDescent="0.3">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row>
    <row r="38" spans="1:83" x14ac:dyDescent="0.3">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row>
    <row r="39" spans="1:83" x14ac:dyDescent="0.3">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row>
    <row r="40" spans="1:83" x14ac:dyDescent="0.3">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row>
    <row r="41" spans="1:83" x14ac:dyDescent="0.3">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row>
    <row r="42" spans="1:83" x14ac:dyDescent="0.3">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row>
    <row r="43" spans="1:83" x14ac:dyDescent="0.3">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row>
    <row r="44" spans="1:83" x14ac:dyDescent="0.3">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row>
    <row r="45" spans="1:83" x14ac:dyDescent="0.3">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row>
    <row r="46" spans="1:83" x14ac:dyDescent="0.3">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row>
    <row r="47" spans="1:83" x14ac:dyDescent="0.3">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row>
    <row r="48" spans="1:83" x14ac:dyDescent="0.3">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row>
    <row r="49" spans="1:83" x14ac:dyDescent="0.3">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row>
    <row r="50" spans="1:83" x14ac:dyDescent="0.3">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row>
    <row r="51" spans="1:83" x14ac:dyDescent="0.3">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row>
    <row r="52" spans="1:83" x14ac:dyDescent="0.3">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row>
    <row r="53" spans="1:83" x14ac:dyDescent="0.3">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row>
    <row r="54" spans="1:83" x14ac:dyDescent="0.3">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row>
    <row r="55" spans="1:83" x14ac:dyDescent="0.3">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row>
    <row r="56" spans="1:83" x14ac:dyDescent="0.3">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row>
    <row r="57" spans="1:83" x14ac:dyDescent="0.3">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row>
    <row r="58" spans="1:83" x14ac:dyDescent="0.3">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row>
    <row r="59" spans="1:83" x14ac:dyDescent="0.3">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row>
    <row r="60" spans="1:83" x14ac:dyDescent="0.3">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row>
    <row r="61" spans="1:83" x14ac:dyDescent="0.3">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row>
    <row r="62" spans="1:83" x14ac:dyDescent="0.3">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row>
    <row r="63" spans="1:83" x14ac:dyDescent="0.3">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row>
    <row r="64" spans="1:83" x14ac:dyDescent="0.3">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row>
    <row r="65" spans="1:83" x14ac:dyDescent="0.3">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row>
    <row r="66" spans="1:83" x14ac:dyDescent="0.3">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row>
    <row r="67" spans="1:83" x14ac:dyDescent="0.3">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row>
    <row r="68" spans="1:83" x14ac:dyDescent="0.3">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row>
    <row r="69" spans="1:83" x14ac:dyDescent="0.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row>
    <row r="70" spans="1:83" x14ac:dyDescent="0.3">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row>
    <row r="71" spans="1:83" x14ac:dyDescent="0.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row>
    <row r="72" spans="1:83" x14ac:dyDescent="0.3">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row>
    <row r="73" spans="1:83" x14ac:dyDescent="0.3">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row>
    <row r="74" spans="1:83" x14ac:dyDescent="0.3">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row>
    <row r="75" spans="1:83" x14ac:dyDescent="0.3">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row>
    <row r="76" spans="1:83" x14ac:dyDescent="0.3">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row>
    <row r="77" spans="1:83" x14ac:dyDescent="0.3">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row>
    <row r="78" spans="1:83" x14ac:dyDescent="0.3">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row>
    <row r="79" spans="1:83" x14ac:dyDescent="0.3">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row>
    <row r="80" spans="1:83" x14ac:dyDescent="0.3">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row>
    <row r="81" spans="1:83" x14ac:dyDescent="0.3">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row>
    <row r="82" spans="1:83" x14ac:dyDescent="0.3">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row>
    <row r="83" spans="1:83" x14ac:dyDescent="0.3">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row>
    <row r="84" spans="1:83" x14ac:dyDescent="0.3">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row>
    <row r="85" spans="1:83" x14ac:dyDescent="0.3">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row>
    <row r="86" spans="1:83" x14ac:dyDescent="0.3">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row>
    <row r="87" spans="1:83" x14ac:dyDescent="0.3">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row>
    <row r="88" spans="1:83" x14ac:dyDescent="0.3">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row>
    <row r="89" spans="1:83" x14ac:dyDescent="0.3">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row>
    <row r="90" spans="1:83" x14ac:dyDescent="0.3">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row>
    <row r="91" spans="1:83" x14ac:dyDescent="0.3">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row>
    <row r="92" spans="1:83" x14ac:dyDescent="0.3">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row>
    <row r="93" spans="1:83" x14ac:dyDescent="0.3">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row>
    <row r="94" spans="1:83" x14ac:dyDescent="0.3">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row>
    <row r="95" spans="1:83" x14ac:dyDescent="0.3">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row>
    <row r="96" spans="1:83" x14ac:dyDescent="0.3">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row>
    <row r="97" spans="1:83" x14ac:dyDescent="0.3">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row>
    <row r="98" spans="1:83" x14ac:dyDescent="0.3">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HTT General</vt:lpstr>
      <vt:lpstr>B2. HTT Public Sector Assets</vt:lpstr>
      <vt:lpstr>C. HTT Harmonised Glossary</vt:lpstr>
      <vt:lpstr>D. Bond List</vt:lpstr>
      <vt:lpstr>'A. HTT General'!Druckbereich</vt:lpstr>
      <vt:lpstr>'B2. HTT Public Sector Assets'!Druckbereich</vt:lpstr>
      <vt:lpstr>'C. HTT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2023-01-27T09:38:33Z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2023-01-03T13:04:58Z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dec3a567-a9a7-4773-aac1-f43719fff40d</vt:lpwstr>
  </property>
  <property fmtid="{D5CDD505-2E9C-101B-9397-08002B2CF9AE}" pid="8" name="MSIP_Label_38939b85-7e40-4a1d-91e1-0e84c3b219d7_ContentBits">
    <vt:lpwstr>0</vt:lpwstr>
  </property>
</Properties>
</file>