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12\public\"/>
    </mc:Choice>
  </mc:AlternateContent>
  <bookViews>
    <workbookView xWindow="0" yWindow="0" windowWidth="23010" windowHeight="9045" tabRatio="957" activeTab="3"/>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<sst xmlns="http://schemas.openxmlformats.org/spreadsheetml/2006/main" count="1291" uniqueCount="966">
  <si>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</si>
  <si>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</si>
  <si>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</si>
  <si>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</si>
  <si>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</si>
  <si>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</si>
  <si>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</si>
  <si>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</si>
  <si>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</si>
  <si>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</si>
  <si>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</si>
  <si>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</si>
  <si>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</si>
  <si>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</si>
  <si>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</si>
  <si>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</si>
  <si>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</si>
  <si>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</si>
  <si>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</si>
  <si>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</si>
  <si>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</si>
  <si>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</si>
  <si>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</si>
  <si>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</si>
  <si>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</si>
  <si>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</si>
  <si>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</si>
  <si>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</si>
  <si>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</si>
  <si>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</si>
  <si>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</si>
  <si>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</si>
  <si>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</si>
  <si>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</si>
  <si>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</si>
  <si>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</si>
  <si>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</si>
  <si>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</si>
  <si>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</si>
  <si>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</si>
  <si>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</si>
  <si>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</si>
  <si>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</si>
  <si>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</si>
  <si>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</si>
  <si>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</si>
  <si>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</si>
  <si>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</si>
  <si>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</si>
  <si>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</si>
  <si>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</si>
  <si>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</si>
  <si>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</si>
  <si>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</si>
  <si>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</si>
  <si>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</si>
  <si>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</si>
  <si>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</si>
  <si>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</si>
  <si>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</si>
  <si>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</si>
  <si>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</si>
  <si>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</si>
  <si>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</si>
  <si>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</si>
  <si>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</si>
  <si>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</si>
  <si>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</si>
  <si>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</si>
  <si>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</si>
  <si>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</si>
  <si>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</si>
  <si>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</si>
  <si>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</si>
  <si>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</si>
  <si>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</si>
  <si>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</si>
  <si>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</si>
  <si>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</si>
  <si>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</si>
  <si>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</si>
  <si>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</si>
  <si>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</si>
  <si>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</si>
  <si>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</si>
  <si>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</si>
  <si>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</si>
  <si>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</si>
  <si>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</si>
  <si>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</si>
  <si>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</si>
  <si>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</si>
  <si>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</si>
  <si>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</si>
  <si>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</si>
  <si>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</si>
  <si>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</si>
  <si>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</si>
  <si>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</si>
  <si>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</si>
  <si>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</si>
  <si>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</si>
  <si>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</si>
  <si>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</si>
  <si>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</si>
  <si>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</si>
  <si>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</si>
  <si>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</si>
  <si>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</si>
  <si>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</si>
  <si>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</si>
  <si>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</si>
  <si>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</si>
  <si>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</si>
  <si>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</si>
  <si>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</si>
  <si>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</si>
  <si>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</si>
  <si>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</si>
  <si>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</si>
  <si>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</si>
  <si>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</si>
  <si>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</si>
  <si>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</si>
  <si>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</si>
  <si>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</si>
  <si>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</si>
  <si>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</si>
  <si>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</si>
  <si>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</si>
  <si>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</si>
  <si>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</si>
  <si>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</si>
  <si>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</si>
  <si>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</si>
  <si>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</si>
  <si>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</si>
  <si>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</si>
  <si>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</si>
  <si>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</si>
  <si>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</si>
  <si>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</si>
  <si>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</si>
  <si>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</si>
  <si>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</si>
  <si>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</si>
  <si>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</si>
  <si>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</si>
  <si>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</si>
  <si>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</si>
  <si>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</si>
  <si>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</si>
  <si>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</si>
  <si>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</si>
  <si>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</si>
  <si>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</si>
  <si>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</si>
  <si>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</si>
  <si>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</si>
  <si>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</si>
  <si>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</si>
  <si>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</si>
  <si>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</si>
  <si>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</si>
  <si>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</si>
  <si>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</si>
  <si>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</si>
  <si>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</si>
  <si>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</si>
  <si>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</si>
  <si>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</si>
  <si>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</si>
  <si>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</si>
  <si>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</si>
  <si>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</si>
  <si>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</si>
  <si>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</si>
  <si>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</si>
  <si>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</si>
  <si>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</si>
  <si>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</si>
  <si>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</si>
  <si>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</si>
  <si>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</si>
  <si>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</si>
  <si>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</si>
  <si>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</si>
  <si>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</si>
  <si>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</si>
  <si>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</si>
  <si>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</si>
  <si>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</si>
  <si>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</si>
  <si>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</si>
  <si>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</si>
  <si>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</si>
  <si>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</si>
  <si>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</si>
  <si>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</si>
  <si>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</si>
  <si>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</si>
  <si>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</si>
  <si>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</si>
  <si>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</si>
  <si>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</si>
  <si>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</si>
  <si>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</si>
  <si>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</si>
  <si>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</si>
  <si>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</si>
  <si>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</si>
  <si>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</si>
  <si>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</si>
  <si>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</si>
  <si>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</si>
  <si>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</si>
  <si>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</si>
  <si>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</si>
  <si>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</si>
  <si>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</si>
  <si>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</si>
  <si>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</si>
  <si>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</si>
  <si>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</si>
  <si>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</si>
  <si>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</si>
  <si>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</si>
  <si>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</si>
  <si>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</si>
  <si>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</si>
  <si>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</si>
  <si>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</si>
  <si>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</si>
  <si>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</si>
  <si>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</si>
  <si>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</si>
  <si>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</si>
  <si>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</si>
  <si>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</si>
  <si>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</si>
  <si>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</si>
  <si>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</si>
  <si>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</si>
  <si>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</si>
  <si>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</si>
  <si>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</si>
  <si>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</si>
  <si>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</si>
  <si>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</si>
  <si>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</si>
  <si>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</si>
  <si>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</si>
  <si>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</si>
  <si>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</si>
  <si>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</si>
  <si>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</si>
  <si>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</si>
  <si>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</si>
  <si>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</si>
  <si>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</si>
  <si>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</si>
  <si>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</si>
  <si>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</si>
  <si>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</si>
  <si>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</si>
  <si>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</si>
  <si>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</si>
  <si>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</si>
  <si>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</si>
  <si>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</si>
  <si>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</si>
  <si>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</si>
  <si>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</si>
  <si>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</si>
  <si>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</si>
  <si>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</si>
  <si>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</si>
  <si>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</si>
  <si>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</si>
  <si>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</si>
  <si>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</si>
  <si>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</si>
  <si>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</si>
  <si>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</si>
  <si>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</si>
  <si>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</si>
  <si>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</si>
  <si>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</si>
  <si>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</si>
  <si>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</si>
  <si>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</si>
  <si>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</si>
  <si>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</si>
  <si>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</si>
  <si>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</si>
  <si>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</si>
  <si>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</si>
  <si>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</si>
  <si>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</si>
  <si>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</si>
  <si>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</si>
  <si>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</si>
  <si>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</si>
  <si>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</si>
  <si>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</si>
  <si>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</si>
  <si>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</si>
  <si>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</si>
  <si>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</si>
  <si>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</si>
  <si>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</si>
  <si>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</si>
  <si>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</si>
  <si>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</si>
  <si>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</si>
  <si>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</si>
  <si>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</si>
  <si>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</si>
  <si>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</si>
  <si>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</si>
  <si>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</si>
  <si>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</si>
  <si>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</si>
  <si>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</si>
  <si>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</si>
  <si>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</si>
  <si>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</si>
  <si>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</si>
  <si>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</si>
  <si>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</si>
  <si>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</si>
  <si>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</si>
  <si>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</si>
  <si>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</si>
  <si>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</si>
  <si>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</si>
  <si>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</si>
  <si>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</si>
  <si>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</si>
  <si>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</si>
  <si>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</si>
  <si>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</si>
  <si>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</si>
  <si>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</si>
  <si>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</si>
  <si>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</si>
  <si>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</si>
  <si>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</si>
  <si>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</si>
  <si>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</si>
  <si>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</si>
  <si>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</si>
  <si>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</si>
  <si>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</si>
  <si>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</si>
  <si>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</si>
  <si>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</si>
  <si>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</si>
  <si>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</si>
  <si>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</si>
  <si>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</si>
  <si>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</si>
  <si>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</si>
  <si>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</si>
  <si>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</si>
  <si>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</si>
  <si>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</si>
  <si>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</si>
  <si>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</si>
  <si>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</si>
  <si>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</si>
  <si>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</si>
  <si>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</si>
  <si>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</si>
  <si>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</si>
  <si>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</si>
  <si>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</si>
  <si>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</si>
  <si>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</si>
  <si>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</si>
  <si>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</si>
  <si>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</si>
  <si>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</si>
  <si>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</si>
  <si>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</si>
  <si>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</si>
  <si>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</si>
  <si>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</si>
  <si>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</si>
  <si>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</si>
  <si>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</si>
  <si>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</si>
  <si>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</si>
  <si>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</si>
  <si>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</si>
  <si>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</si>
  <si>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</si>
  <si>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</si>
  <si>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</si>
  <si>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</si>
  <si>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</si>
  <si>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</si>
  <si>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</si>
  <si>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</si>
  <si>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</si>
  <si>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</si>
  <si>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</si>
  <si>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</si>
  <si>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</si>
  <si>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</si>
  <si>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</si>
  <si>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</si>
  <si>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</si>
  <si>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</si>
  <si>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</si>
  <si>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</si>
  <si>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</si>
  <si>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</si>
  <si>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</si>
  <si>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</si>
  <si>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</si>
  <si>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</si>
  <si>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</si>
  <si>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</si>
  <si>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</si>
  <si>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</si>
  <si>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</si>
  <si>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</si>
  <si>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</si>
  <si>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</si>
  <si>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</si>
  <si>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</si>
  <si>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</si>
  <si>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</si>
  <si>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</si>
  <si>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</si>
  <si>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</si>
  <si>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</si>
  <si>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</si>
  <si>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</si>
  <si>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</si>
  <si>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</si>
  <si>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</si>
  <si>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</si>
  <si>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</si>
  <si>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</si>
  <si>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</si>
  <si>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</si>
  <si>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</si>
  <si>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</si>
  <si>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</si>
  <si>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</si>
  <si>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</si>
  <si>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</si>
  <si>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</si>
  <si>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</si>
  <si>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</si>
  <si>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</si>
  <si>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</si>
  <si>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</si>
  <si>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</si>
  <si>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</si>
  <si>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</si>
  <si>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</si>
  <si>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</si>
  <si>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</si>
  <si>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</si>
  <si>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</si>
  <si>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</si>
  <si>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</si>
  <si>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</si>
  <si>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</si>
  <si>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</si>
  <si>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</si>
  <si>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</si>
  <si>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</si>
  <si>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</si>
  <si>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</si>
  <si>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</si>
  <si>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</si>
  <si>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</si>
  <si>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</si>
  <si>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</si>
  <si>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</si>
  <si>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</si>
  <si>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</si>
  <si>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</si>
  <si>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</si>
  <si>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</si>
  <si>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</si>
  <si>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</si>
  <si>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</si>
  <si>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</si>
  <si>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</si>
  <si>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</si>
  <si>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</si>
  <si>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</si>
  <si>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</si>
  <si>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</si>
  <si>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</si>
  <si>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</si>
  <si>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</si>
  <si>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</si>
  <si>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</si>
  <si>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</si>
  <si>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</si>
  <si>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</si>
  <si>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</si>
  <si>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</si>
  <si>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</si>
  <si>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</si>
  <si>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</si>
  <si>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</si>
  <si>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</si>
  <si>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</si>
  <si>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</si>
  <si>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</si>
  <si>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</si>
  <si>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</si>
  <si>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</si>
  <si>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</si>
  <si>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</si>
  <si>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</si>
  <si>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</si>
  <si>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</si>
  <si>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</si>
  <si>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</si>
  <si>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</si>
  <si>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</si>
  <si>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</si>
  <si>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</si>
  <si>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</si>
  <si>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</si>
  <si>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</si>
  <si>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</si>
  <si>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</si>
  <si>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</si>
  <si>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</si>
  <si>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</si>
  <si>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</si>
  <si>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</si>
  <si>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</si>
  <si>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</si>
  <si>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</si>
  <si>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</si>
  <si>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</si>
  <si>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</si>
  <si>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</si>
  <si>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</si>
  <si>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</si>
  <si>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</si>
  <si>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</si>
  <si>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</si>
  <si>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</si>
  <si>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</si>
  <si>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</si>
  <si>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</si>
  <si>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</si>
  <si>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</si>
  <si>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</si>
  <si>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</si>
  <si>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</si>
  <si>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</si>
  <si>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</si>
  <si>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</si>
  <si>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</si>
  <si>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</si>
  <si>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</si>
  <si>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</si>
  <si>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</si>
  <si>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</si>
  <si>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</si>
  <si>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</si>
  <si>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</si>
  <si>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</si>
  <si>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</si>
  <si>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</si>
  <si>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</si>
  <si>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</si>
  <si>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</si>
  <si>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</si>
  <si>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</si>
  <si>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</si>
  <si>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</si>
  <si>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</si>
  <si>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</si>
  <si>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</si>
  <si>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</si>
  <si>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</si>
  <si>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</si>
  <si>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</si>
  <si>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</si>
  <si>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</si>
  <si>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</si>
  <si>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</si>
  <si>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</si>
  <si>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</si>
  <si>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</si>
  <si>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</si>
  <si>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</si>
  <si>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</si>
  <si>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</si>
  <si>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</si>
  <si>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</si>
  <si>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</si>
  <si>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</si>
  <si>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</si>
  <si>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</si>
  <si>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</si>
  <si>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</si>
  <si>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</si>
  <si>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</si>
  <si>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</si>
  <si>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</si>
  <si>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</si>
  <si>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</si>
  <si>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</si>
  <si>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</si>
  <si>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</si>
  <si>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</si>
  <si>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</si>
  <si>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</si>
  <si>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</si>
  <si>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</si>
  <si>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</si>
  <si>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</si>
  <si>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</si>
  <si>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</si>
  <si>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</si>
  <si>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</si>
  <si>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</si>
  <si>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</si>
  <si>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</si>
  <si>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</si>
  <si>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</si>
  <si>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</si>
  <si>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</si>
  <si>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</si>
  <si>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</si>
  <si>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</si>
  <si>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</si>
  <si>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</si>
  <si>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</si>
  <si>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</si>
  <si>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</si>
  <si>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</si>
  <si>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</si>
  <si>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</si>
  <si>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</si>
  <si>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</si>
  <si>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</si>
  <si>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</si>
  <si>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</si>
  <si>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</si>
  <si>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</si>
  <si>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</si>
  <si>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</si>
  <si>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</si>
  <si>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</si>
  <si>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</si>
  <si>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</si>
  <si>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</si>
  <si>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</si>
  <si>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</si>
  <si>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</si>
  <si>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</si>
  <si>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</si>
  <si>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</si>
  <si>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</si>
  <si>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</si>
  <si>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</si>
  <si>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</si>
  <si>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</si>
  <si>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</si>
  <si>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</si>
  <si>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</si>
  <si>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</si>
  <si>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</si>
  <si>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</si>
  <si>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</si>
  <si>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</si>
  <si>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</si>
  <si>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</si>
  <si>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</si>
  <si>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</si>
  <si>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</si>
  <si>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</si>
  <si>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</si>
  <si>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</si>
  <si>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</si>
  <si>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</si>
  <si>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</si>
  <si>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</si>
  <si>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</si>
  <si>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</si>
  <si>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</si>
  <si>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</si>
  <si>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</si>
  <si>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</si>
  <si>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</si>
  <si>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</si>
  <si>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</si>
  <si>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</si>
  <si>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</si>
  <si>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</si>
  <si>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</si>
  <si>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</si>
  <si>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</si>
  <si>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</si>
  <si>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</si>
  <si>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</si>
  <si>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</si>
  <si>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</si>
  <si>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</si>
  <si>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</si>
  <si>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</si>
  <si>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</si>
  <si>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</si>
  <si>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</si>
  <si>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</si>
  <si>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</si>
  <si>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</si>
  <si>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</si>
  <si>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</si>
  <si>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</si>
  <si>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</si>
  <si>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</si>
  <si>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</si>
  <si>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</si>
  <si>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</si>
  <si>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</si>
  <si>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</si>
  <si>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</si>
  <si>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</si>
  <si>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</si>
  <si>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</si>
  <si>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</si>
  <si>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</si>
  <si>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</si>
  <si>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</si>
  <si>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</si>
  <si>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</si>
  <si>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</si>
  <si>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</si>
  <si>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</si>
  <si>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</si>
  <si>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</si>
  <si>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</si>
  <si>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</si>
  <si>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</si>
  <si>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</si>
  <si>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</si>
  <si>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</si>
  <si>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</si>
  <si>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</si>
  <si>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</si>
  <si>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</si>
  <si>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</si>
  <si>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</si>
  <si>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</si>
  <si>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</si>
  <si>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</si>
  <si>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</si>
  <si>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</si>
  <si>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</si>
  <si>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</si>
  <si>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</si>
  <si>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</si>
  <si>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</si>
  <si>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</si>
  <si>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</si>
  <si>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</si>
  <si>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</si>
  <si>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</si>
  <si>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</si>
  <si>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</si>
  <si>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</si>
  <si>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</si>
  <si>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</si>
  <si>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</si>
  <si>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</si>
  <si>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</si>
  <si>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</si>
  <si>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</si>
  <si>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</si>
  <si>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</si>
  <si>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</si>
  <si>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</si>
  <si>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</si>
  <si>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</si>
  <si>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</si>
  <si>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</si>
  <si>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</si>
  <si>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</si>
  <si>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</si>
  <si>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</si>
  <si>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</si>
  <si>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</si>
  <si>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</si>
  <si>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</si>
  <si>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</si>
  <si>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</si>
  <si>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</si>
  <si>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</si>
  <si>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</si>
  <si>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</si>
  <si>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</si>
  <si>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</si>
  <si>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</si>
  <si>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</si>
  <si>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</si>
  <si>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</si>
  <si>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</si>
  <si>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</si>
  <si>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</si>
  <si>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</si>
  <si>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</si>
  <si>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</si>
  <si>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</si>
  <si>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</si>
  <si>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</si>
  <si>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</si>
  <si>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</si>
  <si>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</si>
  <si>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</si>
  <si>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</si>
  <si>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</si>
  <si>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</si>
  <si>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</si>
  <si>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</si>
  <si>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</si>
  <si>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</si>
  <si>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</si>
  <si>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</si>
  <si>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</si>
  <si>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</si>
  <si>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</si>
  <si>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</si>
  <si>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</si>
  <si>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</si>
  <si>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</si>
  <si>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</si>
  <si>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</si>
  <si>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</si>
  <si>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</si>
  <si>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</si>
  <si>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</si>
  <si>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</si>
  <si>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</si>
  <si>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</si>
  <si>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</si>
  <si>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</si>
  <si>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</si>
  <si>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</si>
  <si>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</si>
  <si>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</si>
  <si>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</si>
  <si>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</si>
  <si>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</si>
  <si>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</si>
  <si>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</si>
  <si>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</si>
  <si>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</si>
  <si>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</si>
  <si>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</si>
  <si>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</si>
  <si>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</si>
  <si>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</si>
  <si>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</si>
  <si>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</si>
  <si>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</si>
  <si>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</si>
  <si>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</si>
  <si>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</si>
  <si>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</si>
  <si>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</si>
  <si>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</si>
  <si>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</si>
  <si>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</si>
  <si>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</si>
  <si>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</si>
  <si>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</si>
  <si>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</si>
  <si>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</si>
  <si>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</si>
  <si>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</si>
  <si>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</si>
  <si>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</si>
  <si>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</si>
  <si>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</si>
  <si>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</si>
  <si>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</si>
  <si>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</si>
  <si>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</si>
  <si>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</si>
  <si>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</si>
  <si>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</si>
  <si>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</si>
  <si>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</si>
  <si>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</si>
  <si>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</si>
  <si>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</si>
  <si>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</si>
  <si>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</si>
  <si>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</si>
  <si>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</si>
  <si>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</si>
  <si>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</si>
  <si>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</si>
  <si>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</si>
  <si>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</si>
  <si>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</si>
  <si>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</si>
  <si>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</si>
  <si>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</si>
  <si>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</si>
  <si>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</si>
  <si>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</si>
  <si>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</si>
  <si>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</si>
  <si>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</si>
  <si>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</si>
  <si>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</si>
  <si>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</si>
  <si>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</si>
  <si>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</si>
  <si>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</si>
  <si>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</si>
  <si>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</si>
  <si>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</si>
  <si>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</si>
  <si>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</si>
  <si>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</si>
  <si>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</si>
  <si>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</si>
  <si>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</si>
  <si>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</si>
  <si>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</si>
  <si>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</si>
  <si>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</si>
  <si>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</si>
  <si>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</si>
  <si>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</si>
  <si>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</si>
  <si>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</si>
  <si>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</si>
  <si>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</si>
  <si>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</si>
  <si>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</si>
  <si>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</si>
  <si>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</si>
  <si>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</si>
  <si>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</si>
  <si>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</si>
  <si>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</si>
  <si>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</si>
  <si>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</si>
  <si>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</si>
  <si>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</si>
  <si>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</si>
  <si>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</si>
  <si>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</si>
  <si>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</si>
  <si>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</si>
  <si>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Reporting Date: 22.1.2020</t>
  </si>
  <si>
    <t>Cut-Off Date: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</si>
</sst>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63"/>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zoomScale="80" zoomScaleNormal="80" workbookViewId="0">
      <selection activeCell="D33" sqref="D33"/>
    </sheetView>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29"/>
      <c r="F6" s="129"/>
      <c r="G6" s="129"/>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964</v>
      </c>
      <c r="G9" s="26"/>
      <c r="H9" s="26"/>
      <c r="I9" s="26"/>
      <c r="J9" s="27"/>
    </row>
    <row r="10" spans="2:10" ht="21" x14ac:dyDescent="0.25">
      <c r="B10" s="25"/>
      <c r="C10" s="26"/>
      <c r="D10" s="26"/>
      <c r="E10" s="26"/>
      <c r="F10" s="31" t="s">
        <v>965</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2" t="s">
        <v>733</v>
      </c>
      <c r="E28" s="133" t="s">
        <v>13</v>
      </c>
      <c r="F28" s="133"/>
      <c r="G28" s="133"/>
      <c r="H28" s="133"/>
      <c r="I28" s="26"/>
      <c r="J28" s="27"/>
    </row>
    <row r="29" spans="2:10" x14ac:dyDescent="0.25">
      <c r="B29" s="25"/>
      <c r="C29" s="26"/>
      <c r="D29" s="26"/>
      <c r="E29" s="37"/>
      <c r="F29" s="37"/>
      <c r="G29" s="37"/>
      <c r="H29" s="26"/>
      <c r="I29" s="26"/>
      <c r="J29" s="27"/>
    </row>
    <row r="30" spans="2:10" x14ac:dyDescent="0.25">
      <c r="B30" s="25"/>
      <c r="C30" s="26"/>
      <c r="D30" s="132" t="s">
        <v>937</v>
      </c>
      <c r="E30" s="133"/>
      <c r="F30" s="133"/>
      <c r="G30" s="133"/>
      <c r="H30" s="133"/>
      <c r="I30" s="26"/>
      <c r="J30" s="27"/>
    </row>
    <row r="31" spans="2:10" x14ac:dyDescent="0.25">
      <c r="B31" s="25"/>
      <c r="C31" s="26"/>
      <c r="D31" s="38"/>
      <c r="E31" s="38"/>
      <c r="F31" s="38"/>
      <c r="G31" s="38"/>
      <c r="H31" s="38"/>
      <c r="I31" s="26"/>
      <c r="J31" s="27"/>
    </row>
    <row r="32" spans="2:10" x14ac:dyDescent="0.25">
      <c r="B32" s="25"/>
      <c r="C32" s="26"/>
      <c r="D32" s="132" t="s">
        <v>956</v>
      </c>
      <c r="E32" s="133" t="s">
        <v>13</v>
      </c>
      <c r="F32" s="133"/>
      <c r="G32" s="133"/>
      <c r="H32" s="133"/>
      <c r="I32" s="26"/>
      <c r="J32" s="27"/>
    </row>
    <row r="33" spans="2:10" x14ac:dyDescent="0.25">
      <c r="B33" s="25"/>
      <c r="C33" s="26"/>
      <c r="D33" s="37"/>
      <c r="E33" s="37"/>
      <c r="F33" s="37"/>
      <c r="G33" s="37"/>
      <c r="H33" s="37"/>
      <c r="I33" s="26"/>
      <c r="J33" s="27"/>
    </row>
    <row r="34" spans="2:10" x14ac:dyDescent="0.25">
      <c r="B34" s="25"/>
      <c r="C34" s="26"/>
      <c r="D34" s="132" t="s">
        <v>963</v>
      </c>
      <c r="E34" s="133" t="s">
        <v>13</v>
      </c>
      <c r="F34" s="133"/>
      <c r="G34" s="133"/>
      <c r="H34" s="133"/>
      <c r="I34" s="26"/>
      <c r="J34" s="27"/>
    </row>
    <row r="35" spans="2:10" x14ac:dyDescent="0.25">
      <c r="B35" s="25"/>
      <c r="C35" s="26"/>
      <c r="D35" s="26"/>
      <c r="E35" s="26"/>
      <c r="F35" s="26"/>
      <c r="G35" s="26"/>
      <c r="H35" s="26"/>
      <c r="I35" s="26"/>
      <c r="J35" s="27"/>
    </row>
    <row r="36" spans="2:10" x14ac:dyDescent="0.25">
      <c r="B36" s="25"/>
      <c r="C36" s="26"/>
      <c r="D36" s="130"/>
      <c r="E36" s="131"/>
      <c r="F36" s="131"/>
      <c r="G36" s="131"/>
      <c r="H36" s="131"/>
      <c r="I36" s="26"/>
      <c r="J36" s="27"/>
    </row>
    <row r="37" spans="2:10" x14ac:dyDescent="0.25">
      <c r="B37" s="25"/>
      <c r="C37" s="26"/>
      <c r="D37" s="26"/>
      <c r="E37" s="26"/>
      <c r="F37" s="33"/>
      <c r="G37" s="26"/>
      <c r="H37" s="26"/>
      <c r="I37" s="26"/>
      <c r="J37" s="27"/>
    </row>
    <row r="38" spans="2:10" x14ac:dyDescent="0.25">
      <c r="B38" s="25"/>
      <c r="C38" s="26"/>
      <c r="D38" s="130"/>
      <c r="E38" s="131"/>
      <c r="F38" s="131"/>
      <c r="G38" s="131"/>
      <c r="H38" s="131"/>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Public Sector Assets'!A1" display="Worksheet B2: ATT Public Sector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zoomScale="85" zoomScaleNormal="85" workbookViewId="0">
      <selection activeCell="I233" sqref="I233"/>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43830</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3562.8078883495937</v>
      </c>
      <c r="D38" s="44"/>
      <c r="E38" s="44"/>
      <c r="F38" s="53"/>
      <c r="G38" s="41"/>
      <c r="H38" s="41"/>
      <c r="I38" s="44"/>
      <c r="J38" s="44"/>
      <c r="K38" s="44"/>
      <c r="L38" s="41"/>
      <c r="M38" s="41"/>
      <c r="N38" s="41"/>
    </row>
    <row r="39" spans="1:14" s="42" customFormat="1" x14ac:dyDescent="0.25">
      <c r="A39" s="44" t="s">
        <v>55</v>
      </c>
      <c r="B39" s="53" t="s">
        <v>56</v>
      </c>
      <c r="C39" s="56">
        <v>1516.0316525000001</v>
      </c>
      <c r="D39" s="44"/>
      <c r="E39" s="44"/>
      <c r="F39" s="53"/>
      <c r="G39" s="41"/>
      <c r="H39" s="41"/>
      <c r="I39" s="44"/>
      <c r="J39" s="44"/>
      <c r="K39" s="44"/>
      <c r="L39" s="41"/>
      <c r="M39" s="41"/>
      <c r="N39" s="41"/>
    </row>
    <row r="40" spans="1:14" s="42" customFormat="1" outlineLevel="1" x14ac:dyDescent="0.25">
      <c r="A40" s="44" t="s">
        <v>57</v>
      </c>
      <c r="B40" s="57" t="s">
        <v>58</v>
      </c>
      <c r="C40" s="56">
        <v>3877.9688427965957</v>
      </c>
      <c r="D40" s="44"/>
      <c r="E40" s="44"/>
      <c r="F40" s="53"/>
      <c r="G40" s="41"/>
      <c r="H40" s="41"/>
      <c r="I40" s="44"/>
      <c r="J40" s="44"/>
      <c r="K40" s="44"/>
      <c r="L40" s="41"/>
      <c r="M40" s="41"/>
      <c r="N40" s="41"/>
    </row>
    <row r="41" spans="1:14" s="42" customFormat="1" outlineLevel="1" x14ac:dyDescent="0.25">
      <c r="A41" s="44" t="s">
        <v>59</v>
      </c>
      <c r="B41" s="57" t="s">
        <v>60</v>
      </c>
      <c r="C41" s="56">
        <v>1551.7801114684978</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1.3500880621287643</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1.4990453313174332</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3492.807888249999</v>
      </c>
      <c r="D54" s="44"/>
      <c r="E54" s="59"/>
      <c r="F54" s="60">
        <f>IF($C$58=0,"",IF(C54="[for completion]","",C54/$C$58))</f>
        <v>0.98035257521718833</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35</v>
      </c>
      <c r="D56" s="44"/>
      <c r="E56" s="59"/>
      <c r="F56" s="61">
        <f t="shared" si="0"/>
        <v>9.8237123914058436E-3</v>
      </c>
      <c r="G56" s="60"/>
      <c r="H56" s="41"/>
      <c r="I56" s="44"/>
      <c r="J56" s="44"/>
      <c r="K56" s="44"/>
      <c r="L56" s="41"/>
      <c r="M56" s="41"/>
      <c r="N56" s="41"/>
    </row>
    <row r="57" spans="1:14" s="42" customFormat="1" x14ac:dyDescent="0.25">
      <c r="A57" s="44" t="s">
        <v>86</v>
      </c>
      <c r="B57" s="44" t="s">
        <v>87</v>
      </c>
      <c r="C57" s="56">
        <v>35</v>
      </c>
      <c r="D57" s="44"/>
      <c r="E57" s="59"/>
      <c r="F57" s="60">
        <f>IF($C$58=0,"",IF(C57="[for completion]","",C57/$C$58))</f>
        <v>9.8237123914058436E-3</v>
      </c>
      <c r="G57" s="60"/>
      <c r="H57" s="41"/>
      <c r="I57" s="44"/>
      <c r="J57" s="44"/>
      <c r="K57" s="44"/>
      <c r="L57" s="41"/>
      <c r="M57" s="41"/>
      <c r="N57" s="41"/>
    </row>
    <row r="58" spans="1:14" s="42" customFormat="1" x14ac:dyDescent="0.25">
      <c r="A58" s="44" t="s">
        <v>88</v>
      </c>
      <c r="B58" s="62" t="s">
        <v>89</v>
      </c>
      <c r="C58" s="59">
        <f>SUM(C53:C57)</f>
        <v>3562.807888249999</v>
      </c>
      <c r="D58" s="59"/>
      <c r="E58" s="59"/>
      <c r="F58" s="63">
        <f>SUM(F53:F57)</f>
        <v>1</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9.8237123914058436E-3</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6.9</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305.44047321449568</v>
      </c>
      <c r="D70" s="70" t="s">
        <v>543</v>
      </c>
      <c r="E70" s="69"/>
      <c r="F70" s="60">
        <f t="shared" ref="F70:F76" si="2">IF($C$77=0,"",IF(C70="[for completion]","",C70/$C$77))</f>
        <v>8.5730267470577964E-2</v>
      </c>
      <c r="G70" s="60" t="str">
        <f>IF($D$77=0,"",IF(D70="[Mark as ND1 if not relevant]","",D70/$D$77))</f>
        <v/>
      </c>
      <c r="H70" s="41"/>
      <c r="I70" s="44"/>
      <c r="J70" s="44"/>
      <c r="K70" s="44"/>
      <c r="L70" s="41"/>
      <c r="M70" s="41"/>
      <c r="N70" s="41"/>
    </row>
    <row r="71" spans="1:14" s="42" customFormat="1" x14ac:dyDescent="0.25">
      <c r="A71" s="44" t="s">
        <v>104</v>
      </c>
      <c r="B71" s="69" t="s">
        <v>705</v>
      </c>
      <c r="C71" s="56">
        <v>323.44717344446013</v>
      </c>
      <c r="D71" s="70" t="s">
        <v>543</v>
      </c>
      <c r="E71" s="69"/>
      <c r="F71" s="60">
        <f t="shared" si="2"/>
        <v>9.0784343018363314E-2</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324.29083923758009</v>
      </c>
      <c r="D72" s="70" t="s">
        <v>543</v>
      </c>
      <c r="E72" s="69"/>
      <c r="F72" s="60">
        <f t="shared" si="2"/>
        <v>9.1021141021387489E-2</v>
      </c>
      <c r="G72" s="60" t="str">
        <f t="shared" si="3"/>
        <v/>
      </c>
      <c r="H72" s="41"/>
      <c r="I72" s="44"/>
      <c r="J72" s="44"/>
      <c r="K72" s="44"/>
      <c r="L72" s="41"/>
      <c r="M72" s="41"/>
      <c r="N72" s="41"/>
    </row>
    <row r="73" spans="1:14" s="42" customFormat="1" x14ac:dyDescent="0.25">
      <c r="A73" s="44" t="s">
        <v>106</v>
      </c>
      <c r="B73" s="69" t="s">
        <v>707</v>
      </c>
      <c r="C73" s="56">
        <v>320.98899783889601</v>
      </c>
      <c r="D73" s="70" t="s">
        <v>543</v>
      </c>
      <c r="E73" s="69"/>
      <c r="F73" s="60">
        <f t="shared" si="2"/>
        <v>9.0094388442478829E-2</v>
      </c>
      <c r="G73" s="60" t="str">
        <f t="shared" si="3"/>
        <v/>
      </c>
      <c r="H73" s="41"/>
      <c r="I73" s="44"/>
      <c r="J73" s="44"/>
      <c r="K73" s="44"/>
      <c r="L73" s="41"/>
      <c r="M73" s="41"/>
      <c r="N73" s="41"/>
    </row>
    <row r="74" spans="1:14" s="42" customFormat="1" x14ac:dyDescent="0.25">
      <c r="A74" s="44" t="s">
        <v>107</v>
      </c>
      <c r="B74" s="69" t="s">
        <v>708</v>
      </c>
      <c r="C74" s="56">
        <v>339.94438483261894</v>
      </c>
      <c r="D74" s="70" t="s">
        <v>543</v>
      </c>
      <c r="E74" s="69"/>
      <c r="F74" s="60">
        <f t="shared" si="2"/>
        <v>9.5414739016448077E-2</v>
      </c>
      <c r="G74" s="60" t="str">
        <f t="shared" si="3"/>
        <v/>
      </c>
      <c r="H74" s="41"/>
      <c r="I74" s="44"/>
      <c r="J74" s="44"/>
      <c r="K74" s="44"/>
      <c r="L74" s="41"/>
      <c r="M74" s="41"/>
      <c r="N74" s="41"/>
    </row>
    <row r="75" spans="1:14" s="42" customFormat="1" x14ac:dyDescent="0.25">
      <c r="A75" s="44" t="s">
        <v>108</v>
      </c>
      <c r="B75" s="69" t="s">
        <v>709</v>
      </c>
      <c r="C75" s="56">
        <v>1226.0516243356203</v>
      </c>
      <c r="D75" s="70" t="s">
        <v>543</v>
      </c>
      <c r="E75" s="69"/>
      <c r="F75" s="60">
        <f t="shared" si="2"/>
        <v>0.34412510097578308</v>
      </c>
      <c r="G75" s="60" t="str">
        <f t="shared" si="3"/>
        <v/>
      </c>
      <c r="H75" s="41"/>
      <c r="I75" s="44"/>
      <c r="J75" s="44"/>
      <c r="K75" s="44"/>
      <c r="L75" s="41"/>
      <c r="M75" s="41"/>
      <c r="N75" s="41"/>
    </row>
    <row r="76" spans="1:14" s="42" customFormat="1" x14ac:dyDescent="0.25">
      <c r="A76" s="44" t="s">
        <v>109</v>
      </c>
      <c r="B76" s="69" t="s">
        <v>710</v>
      </c>
      <c r="C76" s="56">
        <v>722.64439544592233</v>
      </c>
      <c r="D76" s="70" t="s">
        <v>543</v>
      </c>
      <c r="E76" s="69"/>
      <c r="F76" s="60">
        <f t="shared" si="2"/>
        <v>0.20283002005496131</v>
      </c>
      <c r="G76" s="60" t="str">
        <f t="shared" si="3"/>
        <v/>
      </c>
      <c r="H76" s="41"/>
      <c r="I76" s="44"/>
      <c r="J76" s="44"/>
      <c r="K76" s="44"/>
      <c r="L76" s="41"/>
      <c r="M76" s="41"/>
      <c r="N76" s="41"/>
    </row>
    <row r="77" spans="1:14" s="42" customFormat="1" x14ac:dyDescent="0.25">
      <c r="A77" s="44" t="s">
        <v>110</v>
      </c>
      <c r="B77" s="71" t="s">
        <v>89</v>
      </c>
      <c r="C77" s="56">
        <f>SUM(C70:C76)</f>
        <v>3562.8078883495932</v>
      </c>
      <c r="D77" s="72">
        <f>SUM(D70:D76)</f>
        <v>0</v>
      </c>
      <c r="E77" s="53"/>
      <c r="F77" s="63">
        <f>SUM(F70:F76)</f>
        <v>1</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6.5</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0</v>
      </c>
      <c r="D93" s="70" t="s">
        <v>920</v>
      </c>
      <c r="E93" s="69"/>
      <c r="F93" s="60">
        <f>IF($C$100=0,"",IF(C93="[for completion]","",IF(C93="","",C93/$C$100)))</f>
        <v>0</v>
      </c>
      <c r="G93" s="60" t="str">
        <f>IF($D$100=0,"",IF(D93="[Mark as ND1 if not relevant]","",IF(D93="","",D93/$D$100)))</f>
        <v/>
      </c>
      <c r="H93" s="41"/>
      <c r="I93" s="44"/>
      <c r="J93" s="44"/>
      <c r="K93" s="44"/>
      <c r="L93" s="41"/>
      <c r="M93" s="41"/>
      <c r="N93" s="41"/>
    </row>
    <row r="94" spans="1:14" s="42" customFormat="1" x14ac:dyDescent="0.25">
      <c r="A94" s="44" t="s">
        <v>132</v>
      </c>
      <c r="B94" s="69" t="s">
        <v>705</v>
      </c>
      <c r="C94" s="56">
        <v>40</v>
      </c>
      <c r="D94" s="70" t="s">
        <v>543</v>
      </c>
      <c r="E94" s="69"/>
      <c r="F94" s="60">
        <f t="shared" ref="F94:F99" si="5">IF($C$100=0,"",IF(C94="[for completion]","",IF(C94="","",C94/$C$100)))</f>
        <v>2.6384673389924489E-2</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15</v>
      </c>
      <c r="D95" s="70" t="s">
        <v>543</v>
      </c>
      <c r="E95" s="69"/>
      <c r="F95" s="60">
        <f t="shared" si="5"/>
        <v>9.8942525212216831E-3</v>
      </c>
      <c r="G95" s="60" t="str">
        <f t="shared" si="6"/>
        <v/>
      </c>
      <c r="H95" s="41"/>
      <c r="I95" s="44"/>
      <c r="J95" s="44"/>
      <c r="K95" s="44"/>
      <c r="L95" s="41"/>
      <c r="M95" s="41"/>
      <c r="N95" s="41"/>
    </row>
    <row r="96" spans="1:14" s="42" customFormat="1" x14ac:dyDescent="0.25">
      <c r="A96" s="44" t="s">
        <v>134</v>
      </c>
      <c r="B96" s="69" t="s">
        <v>707</v>
      </c>
      <c r="C96" s="56">
        <v>0</v>
      </c>
      <c r="D96" s="70" t="s">
        <v>920</v>
      </c>
      <c r="E96" s="69"/>
      <c r="F96" s="60">
        <f t="shared" si="5"/>
        <v>0</v>
      </c>
      <c r="G96" s="60" t="str">
        <f t="shared" si="6"/>
        <v/>
      </c>
      <c r="H96" s="41"/>
      <c r="I96" s="44"/>
      <c r="J96" s="44"/>
      <c r="K96" s="44"/>
      <c r="L96" s="41"/>
      <c r="M96" s="41"/>
      <c r="N96" s="41"/>
    </row>
    <row r="97" spans="1:14" s="42" customFormat="1" x14ac:dyDescent="0.25">
      <c r="A97" s="44" t="s">
        <v>135</v>
      </c>
      <c r="B97" s="69" t="s">
        <v>708</v>
      </c>
      <c r="C97" s="56">
        <v>35</v>
      </c>
      <c r="D97" s="70" t="s">
        <v>543</v>
      </c>
      <c r="E97" s="69"/>
      <c r="F97" s="60">
        <f t="shared" si="5"/>
        <v>2.3086589216183926E-2</v>
      </c>
      <c r="G97" s="60" t="str">
        <f t="shared" si="6"/>
        <v/>
      </c>
      <c r="H97" s="41"/>
      <c r="I97" s="44"/>
      <c r="J97" s="44"/>
      <c r="K97" s="44"/>
      <c r="L97" s="41"/>
      <c r="M97" s="41"/>
      <c r="N97" s="41"/>
    </row>
    <row r="98" spans="1:14" s="42" customFormat="1" x14ac:dyDescent="0.25">
      <c r="A98" s="44" t="s">
        <v>136</v>
      </c>
      <c r="B98" s="69" t="s">
        <v>709</v>
      </c>
      <c r="C98" s="56">
        <v>1423.0316525000001</v>
      </c>
      <c r="D98" s="70" t="s">
        <v>543</v>
      </c>
      <c r="E98" s="69"/>
      <c r="F98" s="60">
        <f t="shared" si="5"/>
        <v>0.93865563436842558</v>
      </c>
      <c r="G98" s="60" t="str">
        <f t="shared" si="6"/>
        <v/>
      </c>
      <c r="H98" s="41"/>
      <c r="I98" s="44"/>
      <c r="J98" s="44"/>
      <c r="K98" s="44"/>
      <c r="L98" s="41"/>
      <c r="M98" s="41"/>
      <c r="N98" s="41"/>
    </row>
    <row r="99" spans="1:14" s="42" customFormat="1" x14ac:dyDescent="0.25">
      <c r="A99" s="44" t="s">
        <v>137</v>
      </c>
      <c r="B99" s="69" t="s">
        <v>710</v>
      </c>
      <c r="C99" s="56">
        <v>3</v>
      </c>
      <c r="D99" s="70" t="s">
        <v>543</v>
      </c>
      <c r="E99" s="69"/>
      <c r="F99" s="60">
        <f t="shared" si="5"/>
        <v>1.9788505042443367E-3</v>
      </c>
      <c r="G99" s="60" t="str">
        <f t="shared" si="6"/>
        <v/>
      </c>
      <c r="H99" s="41"/>
      <c r="I99" s="44"/>
      <c r="J99" s="44"/>
      <c r="K99" s="44"/>
      <c r="L99" s="41"/>
      <c r="M99" s="41"/>
      <c r="N99" s="41"/>
    </row>
    <row r="100" spans="1:14" s="42" customFormat="1" x14ac:dyDescent="0.25">
      <c r="A100" s="44" t="s">
        <v>138</v>
      </c>
      <c r="B100" s="71" t="s">
        <v>89</v>
      </c>
      <c r="C100" s="59">
        <f>SUM(C93:C99)</f>
        <v>1516.0316525000001</v>
      </c>
      <c r="D100" s="59">
        <f>SUM(D93:D99)</f>
        <v>0</v>
      </c>
      <c r="E100" s="53"/>
      <c r="F100" s="63">
        <f>SUM(F93:F99)</f>
        <v>1</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3553.2744144500016</v>
      </c>
      <c r="D112" s="56" t="s">
        <v>543</v>
      </c>
      <c r="E112" s="60"/>
      <c r="F112" s="60">
        <f>IF($C$129=0,"",IF(C112="[for completion]","",IF(C112="","",C112/$C$129)))</f>
        <v>0.99732416840920046</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9.5334738995959327</v>
      </c>
      <c r="D116" s="56" t="s">
        <v>543</v>
      </c>
      <c r="E116" s="60"/>
      <c r="F116" s="60">
        <f t="shared" si="8"/>
        <v>2.6758315907996185E-3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3562.8078883495973</v>
      </c>
      <c r="D129" s="44">
        <f>SUM(D112:D128)</f>
        <v>0</v>
      </c>
      <c r="E129" s="53"/>
      <c r="F129" s="58">
        <f>SUM(F112:F128)</f>
        <v>1</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1516.0316525000001</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1516.0316525000001</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116.03165250000001</v>
      </c>
      <c r="D164" s="56" t="s">
        <v>543</v>
      </c>
      <c r="E164" s="75"/>
      <c r="F164" s="60">
        <f>IF($C$167=0,"",IF(C164="[for completion]","",IF(C164="","",C164/$C$167)))</f>
        <v>7.6536431352642889E-2</v>
      </c>
      <c r="G164" s="60" t="str">
        <f>IF($D$167=0,"",IF(D164="[for completion]","",IF(D164="","",D164/$D$167)))</f>
        <v/>
      </c>
      <c r="H164" s="41"/>
      <c r="I164" s="44"/>
      <c r="J164" s="44"/>
      <c r="K164" s="44"/>
      <c r="L164" s="41"/>
      <c r="M164" s="41"/>
      <c r="N164" s="41"/>
    </row>
    <row r="165" spans="1:14" s="42" customFormat="1" x14ac:dyDescent="0.25">
      <c r="A165" s="44" t="s">
        <v>214</v>
      </c>
      <c r="B165" s="41" t="s">
        <v>215</v>
      </c>
      <c r="C165" s="56">
        <v>1400</v>
      </c>
      <c r="D165" s="56" t="s">
        <v>543</v>
      </c>
      <c r="E165" s="75"/>
      <c r="F165" s="60">
        <f t="shared" ref="F165:F166" si="23">IF($C$167=0,"",IF(C165="[for completion]","",IF(C165="","",C165/$C$167)))</f>
        <v>0.92346356864735712</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1516.0316525000001</v>
      </c>
      <c r="D167" s="41">
        <f>SUM(D164:D166)</f>
        <v>0</v>
      </c>
      <c r="E167" s="75"/>
      <c r="F167" s="75">
        <f>SUM(F164:F166)</f>
        <v>1</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0.5</v>
      </c>
      <c r="G174" s="60"/>
      <c r="H174" s="41"/>
      <c r="I174" s="44"/>
      <c r="J174" s="44"/>
      <c r="K174" s="44"/>
      <c r="L174" s="41"/>
      <c r="M174" s="41"/>
      <c r="N174" s="41"/>
    </row>
    <row r="175" spans="1:14" s="42" customFormat="1" ht="30.75" customHeight="1" x14ac:dyDescent="0.25">
      <c r="A175" s="44" t="s">
        <v>8</v>
      </c>
      <c r="B175" s="53" t="s">
        <v>694</v>
      </c>
      <c r="C175" s="56">
        <v>35</v>
      </c>
      <c r="D175" s="44"/>
      <c r="E175" s="63"/>
      <c r="F175" s="60">
        <f>IF($C$179=0,"",IF(C175="[for completion]","",C175/$C$179))</f>
        <v>0.5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70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35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70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70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1850</v>
      </c>
      <c r="D218" s="44"/>
      <c r="E218" s="75"/>
      <c r="F218" s="60">
        <f t="shared" ref="F218:F219" si="27">IF($C$38=0,"",IF(C218="[for completion]","",IF(C218="","",C218/$C$38)))</f>
        <v>0.51925336924550791</v>
      </c>
      <c r="G218" s="60">
        <f t="shared" ref="G218:G219" si="28">IF($C$39=0,"",IF(C218="[for completion]","",IF(C218="","",C218/$C$39)))</f>
        <v>1.2202911442840076</v>
      </c>
      <c r="H218" s="41"/>
      <c r="I218" s="44"/>
      <c r="J218" s="44"/>
      <c r="K218" s="44"/>
      <c r="L218" s="41"/>
      <c r="M218" s="41"/>
      <c r="N218" s="41"/>
    </row>
    <row r="219" spans="1:14" s="42" customFormat="1" x14ac:dyDescent="0.25">
      <c r="A219" s="44" t="s">
        <v>294</v>
      </c>
      <c r="B219" s="69" t="s">
        <v>87</v>
      </c>
      <c r="C219" s="56">
        <v>35</v>
      </c>
      <c r="D219" s="44"/>
      <c r="E219" s="75"/>
      <c r="F219" s="60">
        <f t="shared" si="27"/>
        <v>9.8237123911312316E-3</v>
      </c>
      <c r="G219" s="60">
        <f t="shared" si="28"/>
        <v>2.3086589216183926E-2</v>
      </c>
      <c r="H219" s="41"/>
      <c r="I219" s="44"/>
      <c r="J219" s="44"/>
      <c r="K219" s="44"/>
      <c r="L219" s="41"/>
      <c r="M219" s="41"/>
      <c r="N219" s="41"/>
    </row>
    <row r="220" spans="1:14" s="42" customFormat="1" x14ac:dyDescent="0.25">
      <c r="A220" s="44" t="s">
        <v>295</v>
      </c>
      <c r="B220" s="71" t="s">
        <v>89</v>
      </c>
      <c r="C220" s="56">
        <f>SUM(C217:C219)</f>
        <v>1885</v>
      </c>
      <c r="D220" s="44"/>
      <c r="E220" s="75"/>
      <c r="F220" s="58">
        <f>SUM(F217:F219)</f>
        <v>0.52907708163663913</v>
      </c>
      <c r="G220" s="58">
        <f>SUM(G217:G219)</f>
        <v>1.2433777335001917</v>
      </c>
      <c r="H220" s="41"/>
      <c r="I220" s="44"/>
      <c r="J220" s="44"/>
      <c r="K220" s="44"/>
      <c r="L220" s="41"/>
      <c r="M220" s="41"/>
      <c r="N220" s="41"/>
    </row>
    <row r="221" spans="1:14" s="42" customFormat="1" outlineLevel="1" x14ac:dyDescent="0.25">
      <c r="A221" s="44" t="s">
        <v>296</v>
      </c>
      <c r="B221" s="126" t="s">
        <v>730</v>
      </c>
      <c r="C221" s="55">
        <v>35</v>
      </c>
      <c r="D221" s="44"/>
      <c r="E221" s="75"/>
      <c r="F221" s="60">
        <f t="shared" ref="F221:F227" si="29">IF($C$38=0,"",IF(C221="[for completion]","",IF(C221="","",C221/$C$38)))</f>
        <v>9.8237123911312316E-3</v>
      </c>
      <c r="G221" s="60">
        <f t="shared" ref="G221:G227" si="30">IF($C$39=0,"",IF(C221="[for completion]","",IF(C221="","",C221/$C$39)))</f>
        <v>2.3086589216183926E-2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9.8237123911312316E-3</v>
      </c>
      <c r="G222" s="60">
        <f t="shared" si="30"/>
        <v>2.3086589216183926E-2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outlineLevel="1" x14ac:dyDescent="0.25">
      <c r="A330" s="44" t="s">
        <v>429</v>
      </c>
      <c r="B330" s="64" t="s">
        <v>430</v>
      </c>
      <c r="C330" s="44"/>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sheetPr>
  <dimension ref="A1:CX1821"/>
  <sheetViews>
    <sheetView showZeros="0" tabSelected="1" zoomScale="80" zoomScaleNormal="80" workbookViewId="0">
      <selection activeCell="I24" sqref="I24"/>
    </sheetView>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6029</v>
      </c>
      <c r="D10" s="44"/>
      <c r="E10" s="53"/>
      <c r="F10" s="53"/>
      <c r="G10" s="41"/>
      <c r="H10" s="39"/>
      <c r="I10" s="53"/>
      <c r="L10" s="53"/>
      <c r="M10" s="53"/>
    </row>
    <row r="11" spans="1:14" outlineLevel="1" x14ac:dyDescent="0.25">
      <c r="A11" s="44" t="s">
        <v>740</v>
      </c>
      <c r="B11" s="64" t="s">
        <v>466</v>
      </c>
      <c r="C11" s="56">
        <v>1708</v>
      </c>
      <c r="D11" s="44"/>
      <c r="E11" s="53"/>
      <c r="F11" s="53"/>
      <c r="G11" s="41"/>
      <c r="H11" s="39"/>
      <c r="I11" s="53"/>
      <c r="L11" s="53"/>
      <c r="M11" s="53"/>
    </row>
    <row r="12" spans="1:14" outlineLevel="1" x14ac:dyDescent="0.25">
      <c r="A12" s="44" t="s">
        <v>741</v>
      </c>
      <c r="B12" s="64" t="s">
        <v>467</v>
      </c>
      <c r="C12" s="56">
        <v>379</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579</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106.8525996</v>
      </c>
      <c r="D22" s="56">
        <v>2676</v>
      </c>
      <c r="E22" s="53"/>
      <c r="F22" s="60">
        <f>IF($C$37=0,"",IF(C22="[for completion]","",C22/$C$37))</f>
        <v>3.0592177703061794E-2</v>
      </c>
      <c r="G22" s="60">
        <f>IF($D$37=0,"",IF(D22="[for completion]","",D22/$D$37))</f>
        <v>0.4438547022723503</v>
      </c>
      <c r="H22" s="39"/>
      <c r="I22" s="53"/>
      <c r="L22" s="53"/>
      <c r="M22" s="60"/>
      <c r="N22" s="60"/>
    </row>
    <row r="23" spans="1:14" x14ac:dyDescent="0.25">
      <c r="A23" s="44" t="s">
        <v>754</v>
      </c>
      <c r="B23" s="56" t="s">
        <v>922</v>
      </c>
      <c r="C23" s="56">
        <v>300.78301512999997</v>
      </c>
      <c r="D23" s="56">
        <v>1652</v>
      </c>
      <c r="E23" s="53"/>
      <c r="F23" s="60">
        <f t="shared" ref="F23:F36" si="0">IF($C$37=0,"",IF(C23="[for completion]","",C23/$C$37))</f>
        <v>8.6114961015133634E-2</v>
      </c>
      <c r="G23" s="60">
        <f t="shared" ref="G23:G36" si="1">IF($D$37=0,"",IF(D23="[for completion]","",D23/$D$37))</f>
        <v>0.27400895670923869</v>
      </c>
      <c r="H23" s="39"/>
      <c r="I23" s="53"/>
      <c r="L23" s="53"/>
      <c r="M23" s="60"/>
      <c r="N23" s="60"/>
    </row>
    <row r="24" spans="1:14" x14ac:dyDescent="0.25">
      <c r="A24" s="44" t="s">
        <v>755</v>
      </c>
      <c r="B24" s="56" t="s">
        <v>923</v>
      </c>
      <c r="C24" s="56">
        <v>239.48114517000002</v>
      </c>
      <c r="D24" s="56">
        <v>620</v>
      </c>
      <c r="E24" s="44"/>
      <c r="F24" s="60">
        <f t="shared" si="0"/>
        <v>6.8564075904554586E-2</v>
      </c>
      <c r="G24" s="60">
        <f t="shared" si="1"/>
        <v>0.10283629125891525</v>
      </c>
      <c r="H24" s="39"/>
      <c r="I24" s="53"/>
      <c r="M24" s="60"/>
      <c r="N24" s="60"/>
    </row>
    <row r="25" spans="1:14" x14ac:dyDescent="0.25">
      <c r="A25" s="44" t="s">
        <v>756</v>
      </c>
      <c r="B25" s="56" t="s">
        <v>924</v>
      </c>
      <c r="C25" s="56">
        <v>424.38300426000001</v>
      </c>
      <c r="D25" s="56">
        <v>606</v>
      </c>
      <c r="E25" s="58"/>
      <c r="F25" s="60">
        <f t="shared" si="0"/>
        <v>0.121501959981151</v>
      </c>
      <c r="G25" s="60">
        <f t="shared" si="1"/>
        <v>0.10051418145629458</v>
      </c>
      <c r="H25" s="39"/>
      <c r="I25" s="53"/>
      <c r="L25" s="58"/>
      <c r="M25" s="60"/>
      <c r="N25" s="60"/>
    </row>
    <row r="26" spans="1:14" x14ac:dyDescent="0.25">
      <c r="A26" s="44" t="s">
        <v>757</v>
      </c>
      <c r="B26" s="56" t="s">
        <v>925</v>
      </c>
      <c r="C26" s="56">
        <v>817.83838852999986</v>
      </c>
      <c r="D26" s="56">
        <v>415</v>
      </c>
      <c r="E26" s="58"/>
      <c r="F26" s="60">
        <f t="shared" si="0"/>
        <v>0.23414926176766082</v>
      </c>
      <c r="G26" s="60">
        <f t="shared" si="1"/>
        <v>6.883396914911262E-2</v>
      </c>
      <c r="H26" s="39"/>
      <c r="I26" s="53"/>
      <c r="L26" s="58"/>
      <c r="M26" s="60"/>
      <c r="N26" s="60"/>
    </row>
    <row r="27" spans="1:14" x14ac:dyDescent="0.25">
      <c r="A27" s="44" t="s">
        <v>758</v>
      </c>
      <c r="B27" s="56" t="s">
        <v>926</v>
      </c>
      <c r="C27" s="56">
        <v>1603.4697355600001</v>
      </c>
      <c r="D27" s="56">
        <v>60</v>
      </c>
      <c r="E27" s="58"/>
      <c r="F27" s="60">
        <f t="shared" si="0"/>
        <v>0.45907756362843816</v>
      </c>
      <c r="G27" s="60">
        <f t="shared" si="1"/>
        <v>9.9518991540885719E-3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3492.8078882499999</v>
      </c>
      <c r="D37" s="59">
        <f>SUM(D22:D36)</f>
        <v>6029</v>
      </c>
      <c r="E37" s="58"/>
      <c r="F37" s="63">
        <f>SUM(F22:F36)</f>
        <v>1</v>
      </c>
      <c r="G37" s="63">
        <f>SUM(G22:G36)</f>
        <v>1</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3492.807888249999</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3492.807888249999</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1</v>
      </c>
      <c r="D49" s="44"/>
      <c r="E49" s="44"/>
      <c r="F49" s="44"/>
      <c r="G49" s="44"/>
      <c r="H49" s="39"/>
      <c r="I49" s="47"/>
      <c r="N49" s="44"/>
    </row>
    <row r="50" spans="1:14" x14ac:dyDescent="0.25">
      <c r="A50" s="44" t="s">
        <v>781</v>
      </c>
      <c r="B50" s="44" t="s">
        <v>470</v>
      </c>
      <c r="C50" s="110">
        <v>0.97719999999999996</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v>1.2800000000000001E-2</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v>4.1000000000000003E-3</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v>2.9999999999999997E-4</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5.5999999999999999E-3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0.1759</v>
      </c>
      <c r="D104" s="44"/>
      <c r="E104" s="44"/>
      <c r="F104" s="44"/>
      <c r="G104" s="44"/>
      <c r="H104" s="39"/>
      <c r="I104" s="53"/>
      <c r="N104" s="44"/>
    </row>
    <row r="105" spans="1:14" x14ac:dyDescent="0.25">
      <c r="A105" s="44" t="s">
        <v>835</v>
      </c>
      <c r="B105" s="56" t="s">
        <v>929</v>
      </c>
      <c r="C105" s="121">
        <v>0.39560000000000001</v>
      </c>
      <c r="D105" s="44"/>
      <c r="E105" s="44"/>
      <c r="F105" s="44"/>
      <c r="G105" s="44"/>
      <c r="H105" s="39"/>
      <c r="I105" s="53"/>
      <c r="N105" s="44"/>
    </row>
    <row r="106" spans="1:14" x14ac:dyDescent="0.25">
      <c r="A106" s="44" t="s">
        <v>836</v>
      </c>
      <c r="B106" s="56" t="s">
        <v>930</v>
      </c>
      <c r="C106" s="121">
        <v>0.1298</v>
      </c>
      <c r="D106" s="44"/>
      <c r="E106" s="44"/>
      <c r="F106" s="44"/>
      <c r="G106" s="44"/>
      <c r="H106" s="39"/>
      <c r="I106" s="53"/>
      <c r="N106" s="44"/>
    </row>
    <row r="107" spans="1:14" x14ac:dyDescent="0.25">
      <c r="A107" s="44" t="s">
        <v>837</v>
      </c>
      <c r="B107" s="56" t="s">
        <v>931</v>
      </c>
      <c r="C107" s="121">
        <v>8.7900000000000006E-2</v>
      </c>
      <c r="D107" s="44"/>
      <c r="E107" s="44"/>
      <c r="F107" s="44"/>
      <c r="G107" s="44"/>
      <c r="H107" s="39"/>
      <c r="I107" s="53"/>
      <c r="N107" s="44"/>
    </row>
    <row r="108" spans="1:14" x14ac:dyDescent="0.25">
      <c r="A108" s="44" t="s">
        <v>838</v>
      </c>
      <c r="B108" s="56" t="s">
        <v>932</v>
      </c>
      <c r="C108" s="121">
        <v>7.4700000000000003E-2</v>
      </c>
      <c r="D108" s="44"/>
      <c r="E108" s="44"/>
      <c r="F108" s="44"/>
      <c r="G108" s="44"/>
      <c r="H108" s="39"/>
      <c r="I108" s="53"/>
      <c r="N108" s="44"/>
    </row>
    <row r="109" spans="1:14" x14ac:dyDescent="0.25">
      <c r="A109" s="44" t="s">
        <v>839</v>
      </c>
      <c r="B109" s="56" t="s">
        <v>933</v>
      </c>
      <c r="C109" s="121">
        <v>7.6499999999999999E-2</v>
      </c>
      <c r="D109" s="44"/>
      <c r="E109" s="44"/>
      <c r="F109" s="44"/>
      <c r="G109" s="44"/>
      <c r="H109" s="39"/>
      <c r="I109" s="53"/>
      <c r="N109" s="44"/>
    </row>
    <row r="110" spans="1:14" x14ac:dyDescent="0.25">
      <c r="A110" s="44" t="s">
        <v>840</v>
      </c>
      <c r="B110" s="56" t="s">
        <v>934</v>
      </c>
      <c r="C110" s="121">
        <v>1.29E-2</v>
      </c>
      <c r="D110" s="44"/>
      <c r="E110" s="44"/>
      <c r="F110" s="44"/>
      <c r="G110" s="44"/>
      <c r="H110" s="39"/>
      <c r="I110" s="53"/>
      <c r="N110" s="44"/>
    </row>
    <row r="111" spans="1:14" x14ac:dyDescent="0.25">
      <c r="A111" s="44" t="s">
        <v>841</v>
      </c>
      <c r="B111" s="56" t="s">
        <v>935</v>
      </c>
      <c r="C111" s="121">
        <v>9.4000000000000004E-3</v>
      </c>
      <c r="D111" s="44"/>
      <c r="E111" s="44"/>
      <c r="F111" s="44"/>
      <c r="G111" s="44"/>
      <c r="H111" s="39"/>
      <c r="I111" s="53"/>
      <c r="N111" s="44"/>
    </row>
    <row r="112" spans="1:14" x14ac:dyDescent="0.25">
      <c r="A112" s="44" t="s">
        <v>842</v>
      </c>
      <c r="B112" s="56" t="s">
        <v>936</v>
      </c>
      <c r="C112" s="121">
        <v>3.7400000000000003E-2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0.2989</v>
      </c>
      <c r="D130" s="39"/>
      <c r="E130" s="39"/>
      <c r="F130" s="39"/>
      <c r="G130" s="39"/>
      <c r="H130" s="39"/>
      <c r="K130" s="39"/>
      <c r="L130" s="39"/>
      <c r="M130" s="39"/>
      <c r="N130" s="39"/>
    </row>
    <row r="131" spans="1:14" x14ac:dyDescent="0.25">
      <c r="A131" s="44" t="s">
        <v>860</v>
      </c>
      <c r="B131" s="44" t="s">
        <v>500</v>
      </c>
      <c r="C131" s="121">
        <v>0.70109999999999995</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0.26900000000000002</v>
      </c>
      <c r="D138" s="119"/>
      <c r="E138" s="119"/>
      <c r="F138" s="58"/>
      <c r="G138" s="59"/>
      <c r="H138" s="39"/>
      <c r="K138" s="119"/>
      <c r="L138" s="119"/>
      <c r="M138" s="58"/>
      <c r="N138" s="59"/>
    </row>
    <row r="139" spans="1:14" x14ac:dyDescent="0.25">
      <c r="A139" s="44" t="s">
        <v>867</v>
      </c>
      <c r="B139" s="44" t="s">
        <v>503</v>
      </c>
      <c r="C139" s="121">
        <v>0.73099999999999998</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150.22023787000001</v>
      </c>
      <c r="D148" s="119"/>
      <c r="E148" s="119"/>
      <c r="F148" s="60">
        <f>IF($C$152=0,"",IF(C148="[for completion]","",C148/$C$152))</f>
        <v>4.3008445547592013E-2</v>
      </c>
      <c r="G148" s="59"/>
      <c r="H148" s="39"/>
      <c r="I148" s="53"/>
      <c r="K148" s="119"/>
      <c r="L148" s="119"/>
      <c r="M148" s="60"/>
      <c r="N148" s="59"/>
    </row>
    <row r="149" spans="1:14" x14ac:dyDescent="0.25">
      <c r="A149" s="44" t="s">
        <v>878</v>
      </c>
      <c r="B149" s="53" t="s">
        <v>879</v>
      </c>
      <c r="C149" s="56">
        <v>1324.9688904100001</v>
      </c>
      <c r="D149" s="119"/>
      <c r="E149" s="119"/>
      <c r="F149" s="60">
        <f>IF($C$152=0,"",IF(C149="[for completion]","",C149/$C$152))</f>
        <v>0.37934204594168169</v>
      </c>
      <c r="G149" s="59"/>
      <c r="H149" s="39"/>
      <c r="I149" s="53"/>
      <c r="K149" s="119"/>
      <c r="L149" s="119"/>
      <c r="M149" s="60"/>
      <c r="N149" s="59"/>
    </row>
    <row r="150" spans="1:14" x14ac:dyDescent="0.25">
      <c r="A150" s="44" t="s">
        <v>880</v>
      </c>
      <c r="B150" s="53" t="s">
        <v>881</v>
      </c>
      <c r="C150" s="56">
        <v>1932.8788441200004</v>
      </c>
      <c r="D150" s="119"/>
      <c r="E150" s="119"/>
      <c r="F150" s="60">
        <f>IF($C$152=0,"",IF(C150="[for completion]","",C150/$C$152))</f>
        <v>0.55338824978674372</v>
      </c>
      <c r="G150" s="59"/>
      <c r="H150" s="39"/>
      <c r="I150" s="53"/>
      <c r="K150" s="119"/>
      <c r="L150" s="119"/>
      <c r="M150" s="60"/>
      <c r="N150" s="59"/>
    </row>
    <row r="151" spans="1:14" ht="15" customHeight="1" x14ac:dyDescent="0.25">
      <c r="A151" s="44" t="s">
        <v>882</v>
      </c>
      <c r="B151" s="53" t="s">
        <v>883</v>
      </c>
      <c r="C151" s="56">
        <v>84.739915850000003</v>
      </c>
      <c r="D151" s="119"/>
      <c r="E151" s="119"/>
      <c r="F151" s="60">
        <f>IF($C$152=0,"",IF(C151="[for completion]","",C151/$C$152))</f>
        <v>2.4261258723982437E-2</v>
      </c>
      <c r="G151" s="59"/>
      <c r="H151" s="39"/>
      <c r="I151" s="53"/>
      <c r="K151" s="119"/>
      <c r="L151" s="119"/>
      <c r="M151" s="60"/>
      <c r="N151" s="59"/>
    </row>
    <row r="152" spans="1:14" ht="15" customHeight="1" x14ac:dyDescent="0.25">
      <c r="A152" s="44" t="s">
        <v>884</v>
      </c>
      <c r="B152" s="62" t="s">
        <v>89</v>
      </c>
      <c r="C152" s="59">
        <f>SUM(C148:C151)</f>
        <v>3492.8078882500008</v>
      </c>
      <c r="D152" s="119"/>
      <c r="E152" s="119"/>
      <c r="F152" s="58">
        <f>SUM(F148:F151)</f>
        <v>0.99999999999999989</v>
      </c>
      <c r="G152" s="59"/>
      <c r="H152" s="39"/>
      <c r="I152" s="53"/>
      <c r="K152" s="119"/>
      <c r="L152" s="119"/>
      <c r="M152" s="60"/>
      <c r="N152" s="59"/>
    </row>
    <row r="153" spans="1:14" ht="15" customHeight="1" outlineLevel="1" x14ac:dyDescent="0.25">
      <c r="A153" s="44" t="s">
        <v>885</v>
      </c>
      <c r="B153" s="64" t="s">
        <v>886</v>
      </c>
      <c r="C153" s="55">
        <v>0.14936468999999999</v>
      </c>
      <c r="D153" s="119"/>
      <c r="E153" s="119"/>
      <c r="F153" s="60">
        <f>IF($C$152=0,"",IF(C153="[for completion]","",C153/$C$152))</f>
        <v>4.2763499963015741E-5</v>
      </c>
      <c r="G153" s="59"/>
      <c r="H153" s="39"/>
      <c r="I153" s="53"/>
      <c r="K153" s="119"/>
      <c r="L153" s="119"/>
      <c r="M153" s="60"/>
      <c r="N153" s="59"/>
    </row>
    <row r="154" spans="1:14" ht="15" customHeight="1" outlineLevel="1" x14ac:dyDescent="0.25">
      <c r="A154" s="44" t="s">
        <v>887</v>
      </c>
      <c r="B154" s="64" t="s">
        <v>888</v>
      </c>
      <c r="C154" s="56">
        <v>52.728977160000007</v>
      </c>
      <c r="D154" s="119"/>
      <c r="E154" s="119"/>
      <c r="F154" s="60">
        <f t="shared" ref="F154:F159" si="2">IF($C$152=0,"",IF(C154="[for completion]","",C154/$C$152))</f>
        <v>1.5096443562608527E-2</v>
      </c>
      <c r="G154" s="59"/>
      <c r="H154" s="39"/>
      <c r="I154" s="53"/>
      <c r="K154" s="119"/>
      <c r="L154" s="119"/>
      <c r="M154" s="60"/>
      <c r="N154" s="59"/>
    </row>
    <row r="155" spans="1:14" ht="15" customHeight="1" outlineLevel="1" x14ac:dyDescent="0.25">
      <c r="A155" s="44" t="s">
        <v>889</v>
      </c>
      <c r="B155" s="64" t="s">
        <v>890</v>
      </c>
      <c r="C155" s="56">
        <v>97.491260710000006</v>
      </c>
      <c r="D155" s="119"/>
      <c r="E155" s="119"/>
      <c r="F155" s="60">
        <f t="shared" si="2"/>
        <v>2.7912001984983486E-2</v>
      </c>
      <c r="G155" s="59"/>
      <c r="H155" s="39"/>
      <c r="I155" s="53"/>
      <c r="K155" s="119"/>
      <c r="L155" s="119"/>
      <c r="M155" s="60"/>
      <c r="N155" s="59"/>
    </row>
    <row r="156" spans="1:14" ht="15" customHeight="1" outlineLevel="1" x14ac:dyDescent="0.25">
      <c r="A156" s="44" t="s">
        <v>891</v>
      </c>
      <c r="B156" s="64" t="s">
        <v>892</v>
      </c>
      <c r="C156" s="56">
        <v>519.78654064</v>
      </c>
      <c r="D156" s="119"/>
      <c r="E156" s="119"/>
      <c r="F156" s="60">
        <f t="shared" si="2"/>
        <v>0.14881624105024233</v>
      </c>
      <c r="G156" s="59"/>
      <c r="H156" s="39"/>
      <c r="I156" s="53"/>
      <c r="K156" s="119"/>
      <c r="L156" s="119"/>
      <c r="M156" s="60"/>
      <c r="N156" s="59"/>
    </row>
    <row r="157" spans="1:14" ht="15" customHeight="1" outlineLevel="1" x14ac:dyDescent="0.25">
      <c r="A157" s="44" t="s">
        <v>893</v>
      </c>
      <c r="B157" s="64" t="s">
        <v>894</v>
      </c>
      <c r="C157" s="56">
        <v>805.1823497700002</v>
      </c>
      <c r="D157" s="119"/>
      <c r="E157" s="119"/>
      <c r="F157" s="60">
        <f t="shared" si="2"/>
        <v>0.23052580489143942</v>
      </c>
      <c r="G157" s="59"/>
      <c r="H157" s="39"/>
      <c r="I157" s="53"/>
      <c r="K157" s="119"/>
      <c r="L157" s="119"/>
      <c r="M157" s="60"/>
      <c r="N157" s="59"/>
    </row>
    <row r="158" spans="1:14" ht="15" customHeight="1" outlineLevel="1" x14ac:dyDescent="0.25">
      <c r="A158" s="44" t="s">
        <v>895</v>
      </c>
      <c r="B158" s="64" t="s">
        <v>896</v>
      </c>
      <c r="C158" s="56">
        <v>1487.1488265899998</v>
      </c>
      <c r="D158" s="119"/>
      <c r="E158" s="119"/>
      <c r="F158" s="60">
        <f t="shared" si="2"/>
        <v>0.4257745842801291</v>
      </c>
      <c r="G158" s="59"/>
      <c r="H158" s="39"/>
      <c r="I158" s="53"/>
      <c r="K158" s="119"/>
      <c r="L158" s="119"/>
      <c r="M158" s="60"/>
      <c r="N158" s="59"/>
    </row>
    <row r="159" spans="1:14" ht="15" customHeight="1" outlineLevel="1" x14ac:dyDescent="0.25">
      <c r="A159" s="44" t="s">
        <v>897</v>
      </c>
      <c r="B159" s="64" t="s">
        <v>898</v>
      </c>
      <c r="C159" s="56">
        <v>445.73001753000011</v>
      </c>
      <c r="D159" s="119"/>
      <c r="E159" s="119"/>
      <c r="F159" s="60">
        <f t="shared" si="2"/>
        <v>0.12761366550661449</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v>24.6</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 A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C14" sqref="C14"/>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24</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2020-01-24T09:59:08Z</dcterms:modified>
</cp:coreProperties>
</file>